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Alimak (ALIG.ST)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0.0659</v>
      </c>
    </row>
    <row r="6">
      <c r="A6" t="inlineStr">
        <is>
          <t xml:space="preserve">No-growth value / share</t>
        </is>
      </c>
      <c r="B6" s="2">
        <v>55.8446</v>
      </c>
    </row>
    <row r="7">
      <c r="A7" t="inlineStr">
        <is>
          <t xml:space="preserve">ROIC</t>
        </is>
      </c>
      <c r="B7" s="3">
        <v>0.0694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-1.06</v>
      </c>
    </row>
    <row r="10">
      <c r="A10" t="inlineStr">
        <is>
          <t xml:space="preserve">Economic Profit / EVA</t>
        </is>
      </c>
      <c r="B10" s="2">
        <v>-105.22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686.3</v>
      </c>
    </row>
    <row r="3">
      <c r="A3" t="inlineStr">
        <is>
          <t xml:space="preserve">ROIC</t>
        </is>
      </c>
      <c r="B3" s="6">
        <v>0.0694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2399.0</v>
      </c>
    </row>
    <row r="8">
      <c r="A8" t="inlineStr">
        <is>
          <t xml:space="preserve">Shares (m)</t>
        </is>
      </c>
      <c r="B8" s="5">
        <v>105.833</v>
      </c>
    </row>
    <row r="9">
      <c r="A9" t="inlineStr">
        <is>
          <t xml:space="preserve">Share price</t>
        </is>
      </c>
      <c r="B9" s="5">
        <v>109.8</v>
      </c>
    </row>
    <row r="10">
      <c r="A10" t="inlineStr">
        <is>
          <t xml:space="preserve">Stage-1 growth g (engine driver)</t>
        </is>
      </c>
      <c r="B10" s="6">
        <v>0.0659</v>
      </c>
    </row>
    <row r="11"/>
    <row r="12">
      <c r="A12" t="inlineStr">
        <is>
          <t xml:space="preserve">Invested Capital  = NOPAT / ROIC</t>
        </is>
      </c>
      <c r="B12" s="2">
        <f>B2/B3</f>
        <v>9894.0</v>
      </c>
    </row>
    <row r="13">
      <c r="A13" t="inlineStr">
        <is>
          <t xml:space="preserve">Market cap  = price × shares</t>
        </is>
      </c>
      <c r="B13" s="4">
        <f>B9*B8</f>
        <v>11620.463399999999</v>
      </c>
    </row>
    <row r="14">
      <c r="A14" t="inlineStr">
        <is>
          <t xml:space="preserve">Enterprise value  = mcap + net debt</t>
        </is>
      </c>
      <c r="B14" s="4">
        <f>B13+B7</f>
        <v>14019.5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686.3</v>
      </c>
    </row>
    <row r="4">
      <c r="A4" t="inlineStr">
        <is>
          <t xml:space="preserve">Invested Capital</t>
        </is>
      </c>
      <c r="B4" s="2">
        <f>Inputs!B12</f>
        <v>9894.0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791.52</v>
      </c>
    </row>
    <row r="7">
      <c r="A7" t="inlineStr">
        <is>
          <t xml:space="preserve">Economic Profit (EVA)  = NOPAT − charge</t>
        </is>
      </c>
      <c r="B7" s="2">
        <f>Inputs!B2-Inputs!B12*Inputs!B4</f>
        <v>-105.22000000000003</v>
      </c>
    </row>
    <row r="8">
      <c r="A8" t="inlineStr">
        <is>
          <t xml:space="preserve">ROIC</t>
        </is>
      </c>
      <c r="B8" s="3">
        <f>Inputs!B3</f>
        <v>0.0694</v>
      </c>
    </row>
    <row r="9">
      <c r="A9" t="inlineStr">
        <is>
          <t xml:space="preserve">ROIC − WACC spread</t>
        </is>
      </c>
      <c r="B9" s="3">
        <f>Inputs!B3-Inputs!B4</f>
        <v>-0.010599999999999998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731.52717</v>
      </c>
      <c r="C4" s="3">
        <f>Inputs!$B$10/Inputs!$B$3</f>
        <v>0.9495677233429395</v>
      </c>
      <c r="D4" s="2">
        <f>B4*(1-C4)</f>
        <v>36.89258061959654</v>
      </c>
      <c r="E4" s="3">
        <f>1/(1+Inputs!$B$4)^A4</f>
        <v>0.9259259259259258</v>
      </c>
      <c r="F4" s="2">
        <f>D4*E4</f>
        <v>34.15979686999679</v>
      </c>
    </row>
    <row r="5">
      <c r="A5" s="4">
        <v>2.0</v>
      </c>
      <c r="B5" s="2">
        <f>B4*(1+Inputs!$B$10)</f>
        <v>779.734810503</v>
      </c>
      <c r="C5" s="3">
        <f>Inputs!$B$10/Inputs!$B$3</f>
        <v>0.9495677233429395</v>
      </c>
      <c r="D5" s="2">
        <f>B5*(1-C5)</f>
        <v>39.32380168242795</v>
      </c>
      <c r="E5" s="3">
        <f>1/(1+Inputs!$B$4)^A5</f>
        <v>0.8573388203017832</v>
      </c>
      <c r="F5" s="2">
        <f>D5*E5</f>
        <v>33.71382174419406</v>
      </c>
    </row>
    <row r="6">
      <c r="A6" s="4">
        <v>3.0</v>
      </c>
      <c r="B6" s="2">
        <f>B5*(1+Inputs!$B$10)</f>
        <v>831.1193345151477</v>
      </c>
      <c r="C6" s="3">
        <f>Inputs!$B$10/Inputs!$B$3</f>
        <v>0.9495677233429395</v>
      </c>
      <c r="D6" s="2">
        <f>B6*(1-C6)</f>
        <v>41.91524021329995</v>
      </c>
      <c r="E6" s="3">
        <f>1/(1+Inputs!$B$4)^A6</f>
        <v>0.7938322410201696</v>
      </c>
      <c r="F6" s="2">
        <f>D6*E6</f>
        <v>33.27366907142263</v>
      </c>
    </row>
    <row r="7">
      <c r="A7" s="4">
        <v>4.0</v>
      </c>
      <c r="B7" s="2">
        <f>B6*(1+Inputs!$B$10)</f>
        <v>885.8900986596959</v>
      </c>
      <c r="C7" s="3">
        <f>Inputs!$B$10/Inputs!$B$3</f>
        <v>0.9495677233429395</v>
      </c>
      <c r="D7" s="2">
        <f>B7*(1-C7)</f>
        <v>44.67745454335642</v>
      </c>
      <c r="E7" s="3">
        <f>1/(1+Inputs!$B$4)^A7</f>
        <v>0.7350298527964533</v>
      </c>
      <c r="F7" s="2">
        <f>D7*E7</f>
        <v>32.8392628363235</v>
      </c>
    </row>
    <row r="8">
      <c r="A8" s="4">
        <v>5.0</v>
      </c>
      <c r="B8" s="2">
        <f>B7*(1+Inputs!$B$10)</f>
        <v>944.27025616137</v>
      </c>
      <c r="C8" s="3">
        <f>Inputs!$B$10/Inputs!$B$3</f>
        <v>0.9495677233429395</v>
      </c>
      <c r="D8" s="2">
        <f>B8*(1-C8)</f>
        <v>47.621698797763614</v>
      </c>
      <c r="E8" s="3">
        <f>1/(1+Inputs!$B$4)^A8</f>
        <v>0.6805831970337529</v>
      </c>
      <c r="F8" s="2">
        <f>D8*E8</f>
        <v>32.41052801596039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109.8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0.0659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135.0</v>
      </c>
      <c r="C4" s="3">
        <v>0.0659</v>
      </c>
      <c r="D4" s="3">
        <v>0.3</v>
      </c>
      <c r="E4" s="3">
        <v>0.2295</v>
      </c>
    </row>
    <row r="5">
      <c r="A5" t="inlineStr">
        <is>
          <t xml:space="preserve">Base</t>
        </is>
      </c>
      <c r="B5" s="2">
        <v>105.0</v>
      </c>
      <c r="C5" s="3">
        <v>0.0659</v>
      </c>
      <c r="D5" s="3">
        <v>0.4</v>
      </c>
      <c r="E5" s="3">
        <v>-0.0437</v>
      </c>
    </row>
    <row r="6">
      <c r="A6" t="inlineStr">
        <is>
          <t xml:space="preserve">Bear</t>
        </is>
      </c>
      <c r="B6" s="2">
        <v>80.0</v>
      </c>
      <c r="C6" s="3">
        <v>0.0659</v>
      </c>
      <c r="D6" s="3">
        <v>0.3</v>
      </c>
      <c r="E6" s="3">
        <v>-0.2714</v>
      </c>
    </row>
    <row r="7">
      <c r="A7" t="inlineStr" s="1">
        <is>
          <t xml:space="preserve">E[r] (probability-weighted)</t>
        </is>
      </c>
      <c r="E7" s="3">
        <v>-0.0301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81.8755</v>
      </c>
      <c r="C4" s="4">
        <v>83.9562</v>
      </c>
      <c r="D4" s="4">
        <v>85.0528</v>
      </c>
      <c r="E4" s="4">
        <v>86.1788</v>
      </c>
      <c r="F4" s="4">
        <v>86.5302</v>
      </c>
      <c r="G4" s="4">
        <v>85.7115</v>
      </c>
    </row>
    <row r="5">
      <c r="A5" t="inlineStr" s="1">
        <is>
          <t xml:space="preserve">7.25%</t>
        </is>
      </c>
      <c r="B5" s="4">
        <v>66.8339</v>
      </c>
      <c r="C5" s="4">
        <v>66.8024</v>
      </c>
      <c r="D5" s="4">
        <v>66.3617</v>
      </c>
      <c r="E5" s="4">
        <v>64.9748</v>
      </c>
      <c r="F5" s="4">
        <v>63.5048</v>
      </c>
      <c r="G5" s="4">
        <v>57.5786</v>
      </c>
    </row>
    <row r="6">
      <c r="A6" t="inlineStr" s="1">
        <is>
          <t xml:space="preserve">8.00%</t>
        </is>
      </c>
      <c r="B6" s="4">
        <v>55.8449</v>
      </c>
      <c r="C6" s="4">
        <v>54.3378</v>
      </c>
      <c r="D6" s="4">
        <v>52.8272</v>
      </c>
      <c r="E6" s="4">
        <v>49.6973</v>
      </c>
      <c r="F6" s="4">
        <v>46.9683</v>
      </c>
      <c r="G6" s="4">
        <v>37.529</v>
      </c>
    </row>
    <row r="7">
      <c r="A7" t="inlineStr" s="1">
        <is>
          <t xml:space="preserve">8.75%</t>
        </is>
      </c>
      <c r="B7" s="4">
        <v>47.4516</v>
      </c>
      <c r="C7" s="4">
        <v>44.874</v>
      </c>
      <c r="D7" s="4">
        <v>42.5903</v>
      </c>
      <c r="E7" s="4">
        <v>38.2067</v>
      </c>
      <c r="F7" s="4">
        <v>34.5759</v>
      </c>
      <c r="G7" s="4">
        <v>22.635</v>
      </c>
    </row>
    <row r="8">
      <c r="A8" t="inlineStr" s="1">
        <is>
          <t xml:space="preserve">9.50%</t>
        </is>
      </c>
      <c r="B8" s="4">
        <v>40.8215</v>
      </c>
      <c r="C8" s="4">
        <v>37.4461</v>
      </c>
      <c r="D8" s="4">
        <v>34.5892</v>
      </c>
      <c r="E8" s="4">
        <v>29.2807</v>
      </c>
      <c r="F8" s="4">
        <v>24.988</v>
      </c>
      <c r="G8" s="4">
        <v>11.2247</v>
      </c>
    </row>
    <row r="9"/>
    <row r="10">
      <c r="A10" t="inlineStr">
        <is>
          <t xml:space="preserve">Bold cells ≥ current price (109.8). The conclusion is dominated by WACC and growth.</t>
        </is>
      </c>
    </row>
  </sheetData>
</worksheet>
</file>