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AF Gruppen (AFG.OL)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0.0705</v>
      </c>
    </row>
    <row r="6">
      <c r="A6" t="inlineStr">
        <is>
          <t xml:space="preserve">No-growth value / share</t>
        </is>
      </c>
      <c r="B6" s="2">
        <v>149.2404</v>
      </c>
    </row>
    <row r="7">
      <c r="A7" t="inlineStr">
        <is>
          <t xml:space="preserve">ROIC</t>
        </is>
      </c>
      <c r="B7" s="3">
        <v>0.3599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25.99</v>
      </c>
    </row>
    <row r="10">
      <c r="A10" t="inlineStr">
        <is>
          <t xml:space="preserve">Economic Profit / EVA</t>
        </is>
      </c>
      <c r="B10" s="2">
        <v>936.22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1296.4</v>
      </c>
    </row>
    <row r="3">
      <c r="A3" t="inlineStr">
        <is>
          <t xml:space="preserve">ROIC</t>
        </is>
      </c>
      <c r="B3" s="6">
        <v>0.3599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-1274.0</v>
      </c>
    </row>
    <row r="8">
      <c r="A8" t="inlineStr">
        <is>
          <t xml:space="preserve">Shares (m)</t>
        </is>
      </c>
      <c r="B8" s="5">
        <v>110.056631</v>
      </c>
    </row>
    <row r="9">
      <c r="A9" t="inlineStr">
        <is>
          <t xml:space="preserve">Share price</t>
        </is>
      </c>
      <c r="B9" s="5">
        <v>186.0</v>
      </c>
    </row>
    <row r="10">
      <c r="A10" t="inlineStr">
        <is>
          <t xml:space="preserve">Stage-1 growth g (engine driver)</t>
        </is>
      </c>
      <c r="B10" s="6">
        <v>0.0705</v>
      </c>
    </row>
    <row r="11"/>
    <row r="12">
      <c r="A12" t="inlineStr">
        <is>
          <t xml:space="preserve">Invested Capital  = NOPAT / ROIC</t>
        </is>
      </c>
      <c r="B12" s="2">
        <f>B2/B3</f>
        <v>3601.8</v>
      </c>
    </row>
    <row r="13">
      <c r="A13" t="inlineStr">
        <is>
          <t xml:space="preserve">Market cap  = price × shares</t>
        </is>
      </c>
      <c r="B13" s="4">
        <f>B9*B8</f>
        <v>20470.533366</v>
      </c>
    </row>
    <row r="14">
      <c r="A14" t="inlineStr">
        <is>
          <t xml:space="preserve">Enterprise value  = mcap + net debt</t>
        </is>
      </c>
      <c r="B14" s="4">
        <f>B13+B7</f>
        <v>19196.5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1296.4</v>
      </c>
    </row>
    <row r="4">
      <c r="A4" t="inlineStr">
        <is>
          <t xml:space="preserve">Invested Capital</t>
        </is>
      </c>
      <c r="B4" s="2">
        <f>Inputs!B12</f>
        <v>3601.8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360.18000000000006</v>
      </c>
    </row>
    <row r="7">
      <c r="A7" t="inlineStr">
        <is>
          <t xml:space="preserve">Economic Profit (EVA)  = NOPAT − charge</t>
        </is>
      </c>
      <c r="B7" s="2">
        <f>Inputs!B2-Inputs!B12*Inputs!B4</f>
        <v>936.22</v>
      </c>
    </row>
    <row r="8">
      <c r="A8" t="inlineStr">
        <is>
          <t xml:space="preserve">ROIC</t>
        </is>
      </c>
      <c r="B8" s="3">
        <f>Inputs!B3</f>
        <v>0.3599</v>
      </c>
    </row>
    <row r="9">
      <c r="A9" t="inlineStr">
        <is>
          <t xml:space="preserve">ROIC − WACC spread</t>
        </is>
      </c>
      <c r="B9" s="3">
        <f>Inputs!B3-Inputs!B4</f>
        <v>0.2599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1387.7962</v>
      </c>
      <c r="C4" s="3">
        <f>Inputs!$B$10/Inputs!$B$3</f>
        <v>0.19588774659627672</v>
      </c>
      <c r="D4" s="2">
        <f>B4*(1-C4)</f>
        <v>1115.9439296471242</v>
      </c>
      <c r="E4" s="3">
        <f>1/(1+Inputs!$B$4)^A4</f>
        <v>0.9090909090909091</v>
      </c>
      <c r="F4" s="2">
        <f>D4*E4</f>
        <v>1014.4944814973856</v>
      </c>
    </row>
    <row r="5">
      <c r="A5" s="4">
        <v>2.0</v>
      </c>
      <c r="B5" s="2">
        <f>B4*(1+Inputs!$B$10)</f>
        <v>1485.6358321</v>
      </c>
      <c r="C5" s="3">
        <f>Inputs!$B$10/Inputs!$B$3</f>
        <v>0.19588774659627672</v>
      </c>
      <c r="D5" s="2">
        <f>B5*(1-C5)</f>
        <v>1194.6179766872465</v>
      </c>
      <c r="E5" s="3">
        <f>1/(1+Inputs!$B$4)^A5</f>
        <v>0.8264462809917354</v>
      </c>
      <c r="F5" s="2">
        <f>D5*E5</f>
        <v>987.2875840390466</v>
      </c>
    </row>
    <row r="6">
      <c r="A6" s="4">
        <v>3.0</v>
      </c>
      <c r="B6" s="2">
        <f>B5*(1+Inputs!$B$10)</f>
        <v>1590.37315826305</v>
      </c>
      <c r="C6" s="3">
        <f>Inputs!$B$10/Inputs!$B$3</f>
        <v>0.19588774659627672</v>
      </c>
      <c r="D6" s="2">
        <f>B6*(1-C6)</f>
        <v>1278.8385440436973</v>
      </c>
      <c r="E6" s="3">
        <f>1/(1+Inputs!$B$4)^A6</f>
        <v>0.7513148009015775</v>
      </c>
      <c r="F6" s="2">
        <f>D6*E6</f>
        <v>960.8103261034537</v>
      </c>
    </row>
    <row r="7">
      <c r="A7" s="4">
        <v>4.0</v>
      </c>
      <c r="B7" s="2">
        <f>B6*(1+Inputs!$B$10)</f>
        <v>1702.494465920595</v>
      </c>
      <c r="C7" s="3">
        <f>Inputs!$B$10/Inputs!$B$3</f>
        <v>0.19588774659627672</v>
      </c>
      <c r="D7" s="2">
        <f>B7*(1-C7)</f>
        <v>1368.996661398778</v>
      </c>
      <c r="E7" s="3">
        <f>1/(1+Inputs!$B$4)^A7</f>
        <v>0.6830134553650705</v>
      </c>
      <c r="F7" s="2">
        <f>D7*E7</f>
        <v>935.0431400852249</v>
      </c>
    </row>
    <row r="8">
      <c r="A8" s="4">
        <v>5.0</v>
      </c>
      <c r="B8" s="2">
        <f>B7*(1+Inputs!$B$10)</f>
        <v>1822.520325767997</v>
      </c>
      <c r="C8" s="3">
        <f>Inputs!$B$10/Inputs!$B$3</f>
        <v>0.19588774659627672</v>
      </c>
      <c r="D8" s="2">
        <f>B8*(1-C8)</f>
        <v>1465.5109260273919</v>
      </c>
      <c r="E8" s="3">
        <f>1/(1+Inputs!$B$4)^A8</f>
        <v>0.6209213230591549</v>
      </c>
      <c r="F8" s="2">
        <f>D8*E8</f>
        <v>909.9669831465754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186.0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0.0705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205.0</v>
      </c>
      <c r="C4" s="3">
        <v>0.1017</v>
      </c>
      <c r="D4" s="3">
        <v>0.3</v>
      </c>
      <c r="E4" s="3">
        <v>0.1022</v>
      </c>
    </row>
    <row r="5">
      <c r="A5" t="inlineStr">
        <is>
          <t xml:space="preserve">Base</t>
        </is>
      </c>
      <c r="B5" s="2">
        <v>165.0</v>
      </c>
      <c r="C5" s="3">
        <v>0.0321</v>
      </c>
      <c r="D5" s="3">
        <v>0.45</v>
      </c>
      <c r="E5" s="3">
        <v>-0.1129</v>
      </c>
    </row>
    <row r="6">
      <c r="A6" t="inlineStr">
        <is>
          <t xml:space="preserve">Bear</t>
        </is>
      </c>
      <c r="B6" s="2">
        <v>130.0</v>
      </c>
      <c r="C6" s="3">
        <v>-0.0442</v>
      </c>
      <c r="D6" s="3">
        <v>0.25</v>
      </c>
      <c r="E6" s="3">
        <v>-0.3011</v>
      </c>
    </row>
    <row r="7">
      <c r="A7" t="inlineStr" s="1">
        <is>
          <t xml:space="preserve">E[r] (probability-weighted)</t>
        </is>
      </c>
      <c r="E7" s="3">
        <v>-0.0954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182.526</v>
      </c>
      <c r="C4" s="4">
        <v>202.2539</v>
      </c>
      <c r="D4" s="4">
        <v>216.5261</v>
      </c>
      <c r="E4" s="4">
        <v>239.7296</v>
      </c>
      <c r="F4" s="4">
        <v>256.4645</v>
      </c>
      <c r="G4" s="4">
        <v>303.0927</v>
      </c>
    </row>
    <row r="5">
      <c r="A5" t="inlineStr" s="1">
        <is>
          <t xml:space="preserve">9.25%</t>
        </is>
      </c>
      <c r="B5" s="4">
        <v>164.045</v>
      </c>
      <c r="C5" s="4">
        <v>180.9559</v>
      </c>
      <c r="D5" s="4">
        <v>193.1645</v>
      </c>
      <c r="E5" s="4">
        <v>212.9728</v>
      </c>
      <c r="F5" s="4">
        <v>227.2314</v>
      </c>
      <c r="G5" s="4">
        <v>266.854</v>
      </c>
    </row>
    <row r="6">
      <c r="A6" t="inlineStr" s="1">
        <is>
          <t xml:space="preserve">10.00%</t>
        </is>
      </c>
      <c r="B6" s="4">
        <v>149.2445</v>
      </c>
      <c r="C6" s="4">
        <v>163.9209</v>
      </c>
      <c r="D6" s="4">
        <v>174.4938</v>
      </c>
      <c r="E6" s="4">
        <v>191.6125</v>
      </c>
      <c r="F6" s="4">
        <v>203.9104</v>
      </c>
      <c r="G6" s="4">
        <v>237.9908</v>
      </c>
    </row>
    <row r="7">
      <c r="A7" t="inlineStr" s="1">
        <is>
          <t xml:space="preserve">10.75%</t>
        </is>
      </c>
      <c r="B7" s="4">
        <v>137.1213</v>
      </c>
      <c r="C7" s="4">
        <v>149.9863</v>
      </c>
      <c r="D7" s="4">
        <v>159.234</v>
      </c>
      <c r="E7" s="4">
        <v>174.1751</v>
      </c>
      <c r="F7" s="4">
        <v>184.8865</v>
      </c>
      <c r="G7" s="4">
        <v>214.4863</v>
      </c>
    </row>
    <row r="8">
      <c r="A8" t="inlineStr" s="1">
        <is>
          <t xml:space="preserve">11.50%</t>
        </is>
      </c>
      <c r="B8" s="4">
        <v>127.0066</v>
      </c>
      <c r="C8" s="4">
        <v>138.3767</v>
      </c>
      <c r="D8" s="4">
        <v>146.5316</v>
      </c>
      <c r="E8" s="4">
        <v>159.6782</v>
      </c>
      <c r="F8" s="4">
        <v>169.0832</v>
      </c>
      <c r="G8" s="4">
        <v>194.9965</v>
      </c>
    </row>
    <row r="9"/>
    <row r="10">
      <c r="A10" t="inlineStr">
        <is>
          <t xml:space="preserve">Bold cells ≥ current price (186.0). The conclusion is dominated by WACC and growth.</t>
        </is>
      </c>
    </row>
  </sheetData>
</worksheet>
</file>