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AcadeMedia (ACAD.ST)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0.0692</v>
      </c>
    </row>
    <row r="6">
      <c r="A6" t="inlineStr">
        <is>
          <t xml:space="preserve">No-growth value / share</t>
        </is>
      </c>
      <c r="B6" s="2">
        <v>47.425</v>
      </c>
    </row>
    <row r="7">
      <c r="A7" t="inlineStr">
        <is>
          <t xml:space="preserve">ROIC</t>
        </is>
      </c>
      <c r="B7" s="3">
        <v>0.0728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-0.72</v>
      </c>
    </row>
    <row r="10">
      <c r="A10" t="inlineStr">
        <is>
          <t xml:space="preserve">Economic Profit / EVA</t>
        </is>
      </c>
      <c r="B10" s="2">
        <v>-142.54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1447.7</v>
      </c>
    </row>
    <row r="3">
      <c r="A3" t="inlineStr">
        <is>
          <t xml:space="preserve">ROIC</t>
        </is>
      </c>
      <c r="B3" s="6">
        <v>0.0728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13281.0</v>
      </c>
    </row>
    <row r="8">
      <c r="A8" t="inlineStr">
        <is>
          <t xml:space="preserve">Shares (m)</t>
        </is>
      </c>
      <c r="B8" s="5">
        <v>96.059</v>
      </c>
    </row>
    <row r="9">
      <c r="A9" t="inlineStr">
        <is>
          <t xml:space="preserve">Share price</t>
        </is>
      </c>
      <c r="B9" s="5">
        <v>98.8</v>
      </c>
    </row>
    <row r="10">
      <c r="A10" t="inlineStr">
        <is>
          <t xml:space="preserve">Stage-1 growth g (engine driver)</t>
        </is>
      </c>
      <c r="B10" s="6">
        <v>0.0692</v>
      </c>
    </row>
    <row r="11"/>
    <row r="12">
      <c r="A12" t="inlineStr">
        <is>
          <t xml:space="preserve">Invested Capital  = NOPAT / ROIC</t>
        </is>
      </c>
      <c r="B12" s="2">
        <f>B2/B3</f>
        <v>19878.0</v>
      </c>
    </row>
    <row r="13">
      <c r="A13" t="inlineStr">
        <is>
          <t xml:space="preserve">Market cap  = price × shares</t>
        </is>
      </c>
      <c r="B13" s="4">
        <f>B9*B8</f>
        <v>9490.6292</v>
      </c>
    </row>
    <row r="14">
      <c r="A14" t="inlineStr">
        <is>
          <t xml:space="preserve">Enterprise value  = mcap + net debt</t>
        </is>
      </c>
      <c r="B14" s="4">
        <f>B13+B7</f>
        <v>22771.6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1447.7</v>
      </c>
    </row>
    <row r="4">
      <c r="A4" t="inlineStr">
        <is>
          <t xml:space="preserve">Invested Capital</t>
        </is>
      </c>
      <c r="B4" s="2">
        <f>Inputs!B12</f>
        <v>19878.0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1590.24</v>
      </c>
    </row>
    <row r="7">
      <c r="A7" t="inlineStr">
        <is>
          <t xml:space="preserve">Economic Profit (EVA)  = NOPAT − charge</t>
        </is>
      </c>
      <c r="B7" s="2">
        <f>Inputs!B2-Inputs!B12*Inputs!B4</f>
        <v>-142.53999999999996</v>
      </c>
    </row>
    <row r="8">
      <c r="A8" t="inlineStr">
        <is>
          <t xml:space="preserve">ROIC</t>
        </is>
      </c>
      <c r="B8" s="3">
        <f>Inputs!B3</f>
        <v>0.0728</v>
      </c>
    </row>
    <row r="9">
      <c r="A9" t="inlineStr">
        <is>
          <t xml:space="preserve">ROIC − WACC spread</t>
        </is>
      </c>
      <c r="B9" s="3">
        <f>Inputs!B3-Inputs!B4</f>
        <v>-0.007199999999999998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1547.88084</v>
      </c>
      <c r="C4" s="3">
        <f>Inputs!$B$10/Inputs!$B$3</f>
        <v>0.95</v>
      </c>
      <c r="D4" s="2">
        <f>B4*(1-C4)</f>
        <v>77.39404200000007</v>
      </c>
      <c r="E4" s="3">
        <f>1/(1+Inputs!$B$4)^A4</f>
        <v>0.9259259259259258</v>
      </c>
      <c r="F4" s="2">
        <f>D4*E4</f>
        <v>71.66115000000006</v>
      </c>
    </row>
    <row r="5">
      <c r="A5" s="4">
        <v>2.0</v>
      </c>
      <c r="B5" s="2">
        <f>B4*(1+Inputs!$B$10)</f>
        <v>1654.994194128</v>
      </c>
      <c r="C5" s="3">
        <f>Inputs!$B$10/Inputs!$B$3</f>
        <v>0.95</v>
      </c>
      <c r="D5" s="2">
        <f>B5*(1-C5)</f>
        <v>82.74970970640007</v>
      </c>
      <c r="E5" s="3">
        <f>1/(1+Inputs!$B$4)^A5</f>
        <v>0.8573388203017832</v>
      </c>
      <c r="F5" s="2">
        <f>D5*E5</f>
        <v>70.94453850000005</v>
      </c>
    </row>
    <row r="6">
      <c r="A6" s="4">
        <v>3.0</v>
      </c>
      <c r="B6" s="2">
        <f>B5*(1+Inputs!$B$10)</f>
        <v>1769.5197923616574</v>
      </c>
      <c r="C6" s="3">
        <f>Inputs!$B$10/Inputs!$B$3</f>
        <v>0.95</v>
      </c>
      <c r="D6" s="2">
        <f>B6*(1-C6)</f>
        <v>88.47598961808295</v>
      </c>
      <c r="E6" s="3">
        <f>1/(1+Inputs!$B$4)^A6</f>
        <v>0.7938322410201696</v>
      </c>
      <c r="F6" s="2">
        <f>D6*E6</f>
        <v>70.23509311500004</v>
      </c>
    </row>
    <row r="7">
      <c r="A7" s="4">
        <v>4.0</v>
      </c>
      <c r="B7" s="2">
        <f>B6*(1+Inputs!$B$10)</f>
        <v>1891.970561993084</v>
      </c>
      <c r="C7" s="3">
        <f>Inputs!$B$10/Inputs!$B$3</f>
        <v>0.95</v>
      </c>
      <c r="D7" s="2">
        <f>B7*(1-C7)</f>
        <v>94.59852809965429</v>
      </c>
      <c r="E7" s="3">
        <f>1/(1+Inputs!$B$4)^A7</f>
        <v>0.7350298527964533</v>
      </c>
      <c r="F7" s="2">
        <f>D7*E7</f>
        <v>69.53274218385005</v>
      </c>
    </row>
    <row r="8">
      <c r="A8" s="4">
        <v>5.0</v>
      </c>
      <c r="B8" s="2">
        <f>B7*(1+Inputs!$B$10)</f>
        <v>2022.8949248830052</v>
      </c>
      <c r="C8" s="3">
        <f>Inputs!$B$10/Inputs!$B$3</f>
        <v>0.95</v>
      </c>
      <c r="D8" s="2">
        <f>B8*(1-C8)</f>
        <v>101.14474624415035</v>
      </c>
      <c r="E8" s="3">
        <f>1/(1+Inputs!$B$4)^A8</f>
        <v>0.6805831970337529</v>
      </c>
      <c r="F8" s="2">
        <f>D8*E8</f>
        <v>68.83741476201152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98.8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0.0692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130.0</v>
      </c>
      <c r="C4" s="3">
        <v>0.0692</v>
      </c>
      <c r="D4" s="3">
        <v>0.3</v>
      </c>
      <c r="E4" s="3">
        <v>0.3158</v>
      </c>
    </row>
    <row r="5">
      <c r="A5" t="inlineStr">
        <is>
          <t xml:space="preserve">Base</t>
        </is>
      </c>
      <c r="B5" s="2">
        <v>105.0</v>
      </c>
      <c r="C5" s="3">
        <v>0.0692</v>
      </c>
      <c r="D5" s="3">
        <v>0.45</v>
      </c>
      <c r="E5" s="3">
        <v>0.0628</v>
      </c>
    </row>
    <row r="6">
      <c r="A6" t="inlineStr">
        <is>
          <t xml:space="preserve">Bear</t>
        </is>
      </c>
      <c r="B6" s="2">
        <v>80.0</v>
      </c>
      <c r="C6" s="3">
        <v>0.0692</v>
      </c>
      <c r="D6" s="3">
        <v>0.25</v>
      </c>
      <c r="E6" s="3">
        <v>-0.1903</v>
      </c>
    </row>
    <row r="7">
      <c r="A7" t="inlineStr" s="1">
        <is>
          <t xml:space="preserve">E[r] (probability-weighted)</t>
        </is>
      </c>
      <c r="E7" s="3">
        <v>0.0754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109.4484</v>
      </c>
      <c r="C4" s="4">
        <v>116.4173</v>
      </c>
      <c r="D4" s="4">
        <v>120.5733</v>
      </c>
      <c r="E4" s="4">
        <v>125.9068</v>
      </c>
      <c r="F4" s="4">
        <v>128.7549</v>
      </c>
      <c r="G4" s="4">
        <v>132.7933</v>
      </c>
    </row>
    <row r="5">
      <c r="A5" t="inlineStr" s="1">
        <is>
          <t xml:space="preserve">7.25%</t>
        </is>
      </c>
      <c r="B5" s="4">
        <v>73.6043</v>
      </c>
      <c r="C5" s="4">
        <v>75.495</v>
      </c>
      <c r="D5" s="4">
        <v>75.9526</v>
      </c>
      <c r="E5" s="4">
        <v>75.2362</v>
      </c>
      <c r="F5" s="4">
        <v>73.6962</v>
      </c>
      <c r="G5" s="4">
        <v>65.4174</v>
      </c>
    </row>
    <row r="6">
      <c r="A6" t="inlineStr" s="1">
        <is>
          <t xml:space="preserve">8.00%</t>
        </is>
      </c>
      <c r="B6" s="4">
        <v>47.4255</v>
      </c>
      <c r="C6" s="4">
        <v>45.7579</v>
      </c>
      <c r="D6" s="4">
        <v>43.6325</v>
      </c>
      <c r="E6" s="4">
        <v>38.7044</v>
      </c>
      <c r="F6" s="4">
        <v>34.119</v>
      </c>
      <c r="G6" s="4">
        <v>17.3305</v>
      </c>
    </row>
    <row r="7">
      <c r="A7" t="inlineStr" s="1">
        <is>
          <t xml:space="preserve">8.75%</t>
        </is>
      </c>
      <c r="B7" s="4">
        <v>27.4368</v>
      </c>
      <c r="C7" s="4">
        <v>23.1782</v>
      </c>
      <c r="D7" s="4">
        <v>19.1792</v>
      </c>
      <c r="E7" s="4">
        <v>11.2079</v>
      </c>
      <c r="F7" s="4">
        <v>4.4305</v>
      </c>
      <c r="G7" s="4">
        <v>-18.4506</v>
      </c>
    </row>
    <row r="8">
      <c r="A8" t="inlineStr" s="1">
        <is>
          <t xml:space="preserve">9.50%</t>
        </is>
      </c>
      <c r="B8" s="4">
        <v>11.6526</v>
      </c>
      <c r="C8" s="4">
        <v>5.4545</v>
      </c>
      <c r="D8" s="4">
        <v>0.0595</v>
      </c>
      <c r="E8" s="4">
        <v>-10.1689</v>
      </c>
      <c r="F8" s="4">
        <v>-18.5646</v>
      </c>
      <c r="G8" s="4">
        <v>-45.9144</v>
      </c>
    </row>
    <row r="9"/>
    <row r="10">
      <c r="A10" t="inlineStr">
        <is>
          <t xml:space="preserve">Bold cells ≥ current price (98.8). The conclusion is dominated by WACC and growth.</t>
        </is>
      </c>
    </row>
  </sheetData>
</worksheet>
</file>