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ABG Sundal Collier (ABG.OL)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0.2806</v>
      </c>
    </row>
    <row r="6">
      <c r="A6" t="inlineStr">
        <is>
          <t xml:space="preserve">Book value / share</t>
        </is>
      </c>
      <c r="B6" s="2">
        <v>2.2</v>
      </c>
    </row>
    <row r="7">
      <c r="A7" t="inlineStr">
        <is>
          <t xml:space="preserve">Sustainable ROE (observed)</t>
        </is>
      </c>
      <c r="B7" s="3">
        <v>0.3285</v>
      </c>
    </row>
    <row r="8">
      <c r="A8" t="inlineStr">
        <is>
          <t xml:space="preserve">Cost of equity Ke</t>
        </is>
      </c>
      <c r="B8" s="3">
        <v>0.105</v>
      </c>
    </row>
    <row r="9">
      <c r="A9" t="inlineStr">
        <is>
          <t xml:space="preserve">ROE − Ke spread (pp)</t>
        </is>
      </c>
      <c r="B9" s="2">
        <v>22.35</v>
      </c>
    </row>
    <row r="10">
      <c r="A10" t="inlineStr">
        <is>
          <t xml:space="preserve">Current P/B</t>
        </is>
      </c>
      <c r="B10" s="2">
        <v>3.3415</v>
      </c>
    </row>
    <row r="11">
      <c r="A11" t="inlineStr">
        <is>
          <t xml:space="preserve">Justified P/B</t>
        </is>
      </c>
      <c r="B11" s="2">
        <v>3.98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1130.5</v>
      </c>
    </row>
    <row r="3">
      <c r="A3" t="inlineStr">
        <is>
          <t xml:space="preserve">Sustainable ROE</t>
        </is>
      </c>
      <c r="B3" s="6">
        <v>0.3285</v>
      </c>
    </row>
    <row r="4">
      <c r="A4" t="inlineStr">
        <is>
          <t xml:space="preserve">Cost of equity Ke</t>
        </is>
      </c>
      <c r="B4" s="6">
        <v>0.105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513.957</v>
      </c>
    </row>
    <row r="9">
      <c r="A9" t="inlineStr">
        <is>
          <t xml:space="preserve">Share price</t>
        </is>
      </c>
      <c r="B9" s="5">
        <v>7.35</v>
      </c>
    </row>
    <row r="10"/>
    <row r="11">
      <c r="A11" t="inlineStr">
        <is>
          <t xml:space="preserve">Book value / share  = equity / shares</t>
        </is>
      </c>
      <c r="B11" s="2">
        <f>B2/B8</f>
        <v>2.2</v>
      </c>
    </row>
    <row r="12">
      <c r="A12" t="inlineStr">
        <is>
          <t xml:space="preserve">Market cap  = price × shares</t>
        </is>
      </c>
      <c r="B12" s="4">
        <f>B9*B8</f>
        <v>3777.5839499999997</v>
      </c>
    </row>
    <row r="13">
      <c r="A13" t="inlineStr">
        <is>
          <t xml:space="preserve">Current P/B  = mcap / book</t>
        </is>
      </c>
      <c r="B13" s="2">
        <f>B12/B2</f>
        <v>3.341516099071207</v>
      </c>
    </row>
    <row r="14">
      <c r="A14" t="inlineStr">
        <is>
          <t xml:space="preserve">Justified P/B  = (ROE−g)/(Ke−g)</t>
        </is>
      </c>
      <c r="B14" s="2">
        <f>(B3-B6)/(B4-B6)</f>
        <v>3.98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1130.5</v>
      </c>
      <c r="C4" s="3">
        <f>Inputs!$B$3-Inputs!$B$4</f>
        <v>0.22350000000000003</v>
      </c>
      <c r="D4" s="2">
        <f>B4*C4</f>
        <v>252.66675000000004</v>
      </c>
      <c r="E4" s="3">
        <f>1/(1+Inputs!$B$4)^A4</f>
        <v>0.9049773755656109</v>
      </c>
      <c r="F4" s="2">
        <f>D4*E4</f>
        <v>228.65769230769234</v>
      </c>
    </row>
    <row r="5">
      <c r="A5" s="4">
        <v>2.0</v>
      </c>
      <c r="B5" s="2">
        <f>B4*(1+Inputs!$B$6)</f>
        <v>1164.415</v>
      </c>
      <c r="C5" s="3">
        <f>Inputs!$B$3-Inputs!$B$4</f>
        <v>0.22350000000000003</v>
      </c>
      <c r="D5" s="2">
        <f>B5*C5</f>
        <v>260.2467525</v>
      </c>
      <c r="E5" s="3">
        <f>1/(1+Inputs!$B$4)^A5</f>
        <v>0.8189840502856207</v>
      </c>
      <c r="F5" s="2">
        <f>D5*E5</f>
        <v>213.1379394361295</v>
      </c>
    </row>
    <row r="6">
      <c r="A6" s="4">
        <v>3.0</v>
      </c>
      <c r="B6" s="2">
        <f>B5*(1+Inputs!$B$6)</f>
        <v>1199.34745</v>
      </c>
      <c r="C6" s="3">
        <f>Inputs!$B$3-Inputs!$B$4</f>
        <v>0.22350000000000003</v>
      </c>
      <c r="D6" s="2">
        <f>B6*C6</f>
        <v>268.05415507500004</v>
      </c>
      <c r="E6" s="3">
        <f>1/(1+Inputs!$B$4)^A6</f>
        <v>0.7411620364575753</v>
      </c>
      <c r="F6" s="2">
        <f>D6*E6</f>
        <v>198.67156345630173</v>
      </c>
    </row>
    <row r="7">
      <c r="A7" s="4">
        <v>4.0</v>
      </c>
      <c r="B7" s="2">
        <f>B6*(1+Inputs!$B$6)</f>
        <v>1235.3278735000001</v>
      </c>
      <c r="C7" s="3">
        <f>Inputs!$B$3-Inputs!$B$4</f>
        <v>0.22350000000000003</v>
      </c>
      <c r="D7" s="2">
        <f>B7*C7</f>
        <v>276.0957797272501</v>
      </c>
      <c r="E7" s="3">
        <f>1/(1+Inputs!$B$4)^A7</f>
        <v>0.6707348746222401</v>
      </c>
      <c r="F7" s="2">
        <f>D7*E7</f>
        <v>185.18706819908672</v>
      </c>
    </row>
    <row r="8">
      <c r="A8" s="4">
        <v>5.0</v>
      </c>
      <c r="B8" s="2">
        <f>B7*(1+Inputs!$B$6)</f>
        <v>1272.3877097050001</v>
      </c>
      <c r="C8" s="3">
        <f>Inputs!$B$3-Inputs!$B$4</f>
        <v>0.22350000000000003</v>
      </c>
      <c r="D8" s="2">
        <f>B8*C8</f>
        <v>284.37865311906756</v>
      </c>
      <c r="E8" s="3">
        <f>1/(1+Inputs!$B$4)^A8</f>
        <v>0.6069998865359639</v>
      </c>
      <c r="F8" s="2">
        <f>D8*E8</f>
        <v>172.61781017652424</v>
      </c>
    </row>
    <row r="9">
      <c r="A9" s="4">
        <v>6.0</v>
      </c>
      <c r="B9" s="2">
        <f>B8*(1+Inputs!$B$6)</f>
        <v>1310.5593409961502</v>
      </c>
      <c r="C9" s="3">
        <f>Inputs!$B$3-Inputs!$B$4</f>
        <v>0.22350000000000003</v>
      </c>
      <c r="D9" s="2">
        <f>B9*C9</f>
        <v>292.9100127126396</v>
      </c>
      <c r="E9" s="3">
        <f>1/(1+Inputs!$B$4)^A9</f>
        <v>0.5493211642859402</v>
      </c>
      <c r="F9" s="2">
        <f>D9*E9</f>
        <v>160.90166921431677</v>
      </c>
    </row>
    <row r="10">
      <c r="A10" s="4">
        <v>7.0</v>
      </c>
      <c r="B10" s="2">
        <f>B9*(1+Inputs!$B$6)</f>
        <v>1349.8761212260347</v>
      </c>
      <c r="C10" s="3">
        <f>Inputs!$B$3-Inputs!$B$4</f>
        <v>0.22350000000000003</v>
      </c>
      <c r="D10" s="2">
        <f>B10*C10</f>
        <v>301.6973130940188</v>
      </c>
      <c r="E10" s="3">
        <f>1/(1+Inputs!$B$4)^A10</f>
        <v>0.49712322559813593</v>
      </c>
      <c r="F10" s="2">
        <f>D10*E10</f>
        <v>149.98074143958937</v>
      </c>
    </row>
    <row r="11">
      <c r="A11" s="4">
        <v>8.0</v>
      </c>
      <c r="B11" s="2">
        <f>B10*(1+Inputs!$B$6)</f>
        <v>1390.3724048628158</v>
      </c>
      <c r="C11" s="3">
        <f>Inputs!$B$3-Inputs!$B$4</f>
        <v>0.22350000000000003</v>
      </c>
      <c r="D11" s="2">
        <f>B11*C11</f>
        <v>310.74823248683936</v>
      </c>
      <c r="E11" s="3">
        <f>1/(1+Inputs!$B$4)^A11</f>
        <v>0.4498852720345122</v>
      </c>
      <c r="F11" s="2">
        <f>D11*E11</f>
        <v>139.80105310658556</v>
      </c>
    </row>
    <row r="12">
      <c r="A12" s="4">
        <v>9.0</v>
      </c>
      <c r="B12" s="2">
        <f>B11*(1+Inputs!$B$6)</f>
        <v>1432.0835770087003</v>
      </c>
      <c r="C12" s="3">
        <f>Inputs!$B$3-Inputs!$B$4</f>
        <v>0.22350000000000003</v>
      </c>
      <c r="D12" s="2">
        <f>B12*C12</f>
        <v>320.07067946144457</v>
      </c>
      <c r="E12" s="3">
        <f>1/(1+Inputs!$B$4)^A12</f>
        <v>0.4071359927914137</v>
      </c>
      <c r="F12" s="2">
        <f>D12*E12</f>
        <v>130.31229384595758</v>
      </c>
    </row>
    <row r="13">
      <c r="A13" s="4">
        <v>10.0</v>
      </c>
      <c r="B13" s="2">
        <f>B12*(1+Inputs!$B$6)</f>
        <v>1475.0460843189614</v>
      </c>
      <c r="C13" s="3">
        <f>Inputs!$B$3-Inputs!$B$4</f>
        <v>0.22350000000000003</v>
      </c>
      <c r="D13" s="2">
        <f>B13*C13</f>
        <v>329.67279984528795</v>
      </c>
      <c r="E13" s="3">
        <f>1/(1+Inputs!$B$4)^A13</f>
        <v>0.36844886225467305</v>
      </c>
      <c r="F13" s="2">
        <f>D13*E13</f>
        <v>121.4675680193089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1130.5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7.35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0.2806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9.3</v>
      </c>
      <c r="C4" s="3">
        <v>0.347</v>
      </c>
      <c r="D4" s="3">
        <v>0.3</v>
      </c>
      <c r="E4" s="3">
        <v>0.2653</v>
      </c>
    </row>
    <row r="5">
      <c r="A5" t="inlineStr">
        <is>
          <t xml:space="preserve">Base</t>
        </is>
      </c>
      <c r="B5" s="2">
        <v>7.3</v>
      </c>
      <c r="C5" s="3">
        <v>0.2789</v>
      </c>
      <c r="D5" s="3">
        <v>0.45</v>
      </c>
      <c r="E5" s="3">
        <v>-0.0068</v>
      </c>
    </row>
    <row r="6">
      <c r="A6" t="inlineStr">
        <is>
          <t xml:space="preserve">Bear</t>
        </is>
      </c>
      <c r="B6" s="2">
        <v>5.5</v>
      </c>
      <c r="C6" s="3">
        <v>0.2175</v>
      </c>
      <c r="D6" s="3">
        <v>0.25</v>
      </c>
      <c r="E6" s="3">
        <v>-0.2517</v>
      </c>
    </row>
    <row r="7">
      <c r="A7" t="inlineStr" s="1">
        <is>
          <t xml:space="preserve">E[r] (probability-weighted)</t>
        </is>
      </c>
      <c r="E7" s="3">
        <v>0.0136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9.00%</t>
        </is>
      </c>
      <c r="B4" s="4">
        <v>2.5667</v>
      </c>
      <c r="C4" s="4">
        <v>4.0333</v>
      </c>
      <c r="D4" s="4">
        <v>5.5</v>
      </c>
      <c r="E4" s="4">
        <v>6.9667</v>
      </c>
      <c r="F4" s="4">
        <v>8.4333</v>
      </c>
      <c r="G4" s="4">
        <v>9.9</v>
      </c>
      <c r="H4" s="4">
        <v>11.3667</v>
      </c>
    </row>
    <row r="5">
      <c r="A5" t="inlineStr" s="1">
        <is>
          <t xml:space="preserve">9.75%</t>
        </is>
      </c>
      <c r="B5" s="4">
        <v>2.2815</v>
      </c>
      <c r="C5" s="4">
        <v>3.5852</v>
      </c>
      <c r="D5" s="4">
        <v>4.8889</v>
      </c>
      <c r="E5" s="4">
        <v>6.1926</v>
      </c>
      <c r="F5" s="4">
        <v>7.4963</v>
      </c>
      <c r="G5" s="4">
        <v>8.8</v>
      </c>
      <c r="H5" s="4">
        <v>10.1037</v>
      </c>
    </row>
    <row r="6">
      <c r="A6" t="inlineStr" s="1">
        <is>
          <t xml:space="preserve">10.50%</t>
        </is>
      </c>
      <c r="B6" s="4">
        <v>2.0533</v>
      </c>
      <c r="C6" s="4">
        <v>3.2267</v>
      </c>
      <c r="D6" s="4">
        <v>4.4</v>
      </c>
      <c r="E6" s="4">
        <v>5.5733</v>
      </c>
      <c r="F6" s="4">
        <v>6.7467</v>
      </c>
      <c r="G6" s="4">
        <v>7.92</v>
      </c>
      <c r="H6" s="4">
        <v>9.0933</v>
      </c>
    </row>
    <row r="7">
      <c r="A7" t="inlineStr" s="1">
        <is>
          <t xml:space="preserve">11.25%</t>
        </is>
      </c>
      <c r="B7" s="4">
        <v>1.8667</v>
      </c>
      <c r="C7" s="4">
        <v>2.9333</v>
      </c>
      <c r="D7" s="4">
        <v>4.0</v>
      </c>
      <c r="E7" s="4">
        <v>5.0667</v>
      </c>
      <c r="F7" s="4">
        <v>6.1333</v>
      </c>
      <c r="G7" s="4">
        <v>7.2</v>
      </c>
      <c r="H7" s="4">
        <v>8.2667</v>
      </c>
    </row>
    <row r="8">
      <c r="A8" t="inlineStr" s="1">
        <is>
          <t xml:space="preserve">12.00%</t>
        </is>
      </c>
      <c r="B8" s="4">
        <v>1.7111</v>
      </c>
      <c r="C8" s="4">
        <v>2.6889</v>
      </c>
      <c r="D8" s="4">
        <v>3.6667</v>
      </c>
      <c r="E8" s="4">
        <v>4.6444</v>
      </c>
      <c r="F8" s="4">
        <v>5.6222</v>
      </c>
      <c r="G8" s="4">
        <v>6.6</v>
      </c>
      <c r="H8" s="4">
        <v>7.5778</v>
      </c>
    </row>
    <row r="9"/>
    <row r="10">
      <c r="A10" t="inlineStr">
        <is>
          <t xml:space="preserve">Bold cells ≥ current price (7.35). Dominated by cost of equity and sustainable ROE.</t>
        </is>
      </c>
    </row>
  </sheetData>
</worksheet>
</file>