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AAK (AAK.ST)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0.0638</v>
      </c>
    </row>
    <row r="6">
      <c r="A6" t="inlineStr">
        <is>
          <t xml:space="preserve">No-growth value / share</t>
        </is>
      </c>
      <c r="B6" s="2">
        <v>202.584</v>
      </c>
    </row>
    <row r="7">
      <c r="A7" t="inlineStr">
        <is>
          <t xml:space="preserve">ROIC</t>
        </is>
      </c>
      <c r="B7" s="3">
        <v>0.149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6.9</v>
      </c>
    </row>
    <row r="10">
      <c r="A10" t="inlineStr">
        <is>
          <t xml:space="preserve">Economic Profit / EVA</t>
        </is>
      </c>
      <c r="B10" s="2">
        <v>1749.636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3777.1</v>
      </c>
    </row>
    <row r="3">
      <c r="A3" t="inlineStr">
        <is>
          <t xml:space="preserve">ROIC</t>
        </is>
      </c>
      <c r="B3" s="6">
        <v>0.149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2187.0</v>
      </c>
    </row>
    <row r="8">
      <c r="A8" t="inlineStr">
        <is>
          <t xml:space="preserve">Shares (m)</t>
        </is>
      </c>
      <c r="B8" s="5">
        <v>260.45</v>
      </c>
    </row>
    <row r="9">
      <c r="A9" t="inlineStr">
        <is>
          <t xml:space="preserve">Share price</t>
        </is>
      </c>
      <c r="B9" s="5">
        <v>239.8</v>
      </c>
    </row>
    <row r="10">
      <c r="A10" t="inlineStr">
        <is>
          <t xml:space="preserve">Stage-1 growth g (engine driver)</t>
        </is>
      </c>
      <c r="B10" s="6">
        <v>0.0638</v>
      </c>
    </row>
    <row r="11"/>
    <row r="12">
      <c r="A12" t="inlineStr">
        <is>
          <t xml:space="preserve">Invested Capital  = NOPAT / ROIC</t>
        </is>
      </c>
      <c r="B12" s="2">
        <f>B2/B3</f>
        <v>25343.3</v>
      </c>
    </row>
    <row r="13">
      <c r="A13" t="inlineStr">
        <is>
          <t xml:space="preserve">Market cap  = price × shares</t>
        </is>
      </c>
      <c r="B13" s="4">
        <f>B9*B8</f>
        <v>62455.91</v>
      </c>
    </row>
    <row r="14">
      <c r="A14" t="inlineStr">
        <is>
          <t xml:space="preserve">Enterprise value  = mcap + net debt</t>
        </is>
      </c>
      <c r="B14" s="4">
        <f>B13+B7</f>
        <v>64642.9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3777.1</v>
      </c>
    </row>
    <row r="4">
      <c r="A4" t="inlineStr">
        <is>
          <t xml:space="preserve">Invested Capital</t>
        </is>
      </c>
      <c r="B4" s="2">
        <f>Inputs!B12</f>
        <v>25343.3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2027.464</v>
      </c>
    </row>
    <row r="7">
      <c r="A7" t="inlineStr">
        <is>
          <t xml:space="preserve">Economic Profit (EVA)  = NOPAT − charge</t>
        </is>
      </c>
      <c r="B7" s="2">
        <f>Inputs!B2-Inputs!B12*Inputs!B4</f>
        <v>1749.636</v>
      </c>
    </row>
    <row r="8">
      <c r="A8" t="inlineStr">
        <is>
          <t xml:space="preserve">ROIC</t>
        </is>
      </c>
      <c r="B8" s="3">
        <f>Inputs!B3</f>
        <v>0.149</v>
      </c>
    </row>
    <row r="9">
      <c r="A9" t="inlineStr">
        <is>
          <t xml:space="preserve">ROIC − WACC spread</t>
        </is>
      </c>
      <c r="B9" s="3">
        <f>Inputs!B3-Inputs!B4</f>
        <v>0.06899999999999999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4018.0789800000002</v>
      </c>
      <c r="C4" s="3">
        <f>Inputs!$B$10/Inputs!$B$3</f>
        <v>0.42818791946308726</v>
      </c>
      <c r="D4" s="2">
        <f>B4*(1-C4)</f>
        <v>2297.5861013154363</v>
      </c>
      <c r="E4" s="3">
        <f>1/(1+Inputs!$B$4)^A4</f>
        <v>0.9259259259259258</v>
      </c>
      <c r="F4" s="2">
        <f>D4*E4</f>
        <v>2127.3945382550332</v>
      </c>
    </row>
    <row r="5">
      <c r="A5" s="4">
        <v>2.0</v>
      </c>
      <c r="B5" s="2">
        <f>B4*(1+Inputs!$B$10)</f>
        <v>4274.432418924001</v>
      </c>
      <c r="C5" s="3">
        <f>Inputs!$B$10/Inputs!$B$3</f>
        <v>0.42818791946308726</v>
      </c>
      <c r="D5" s="2">
        <f>B5*(1-C5)</f>
        <v>2444.172094579361</v>
      </c>
      <c r="E5" s="3">
        <f>1/(1+Inputs!$B$4)^A5</f>
        <v>0.8573388203017832</v>
      </c>
      <c r="F5" s="2">
        <f>D5*E5</f>
        <v>2095.4836201812077</v>
      </c>
    </row>
    <row r="6">
      <c r="A6" s="4">
        <v>3.0</v>
      </c>
      <c r="B6" s="2">
        <f>B5*(1+Inputs!$B$10)</f>
        <v>4547.141207251352</v>
      </c>
      <c r="C6" s="3">
        <f>Inputs!$B$10/Inputs!$B$3</f>
        <v>0.42818791946308726</v>
      </c>
      <c r="D6" s="2">
        <f>B6*(1-C6)</f>
        <v>2600.1102742135245</v>
      </c>
      <c r="E6" s="3">
        <f>1/(1+Inputs!$B$4)^A6</f>
        <v>0.7938322410201696</v>
      </c>
      <c r="F6" s="2">
        <f>D6*E6</f>
        <v>2064.05136587849</v>
      </c>
    </row>
    <row r="7">
      <c r="A7" s="4">
        <v>4.0</v>
      </c>
      <c r="B7" s="2">
        <f>B6*(1+Inputs!$B$10)</f>
        <v>4837.248816273989</v>
      </c>
      <c r="C7" s="3">
        <f>Inputs!$B$10/Inputs!$B$3</f>
        <v>0.42818791946308726</v>
      </c>
      <c r="D7" s="2">
        <f>B7*(1-C7)</f>
        <v>2765.997309708348</v>
      </c>
      <c r="E7" s="3">
        <f>1/(1+Inputs!$B$4)^A7</f>
        <v>0.7350298527964533</v>
      </c>
      <c r="F7" s="2">
        <f>D7*E7</f>
        <v>2033.0905953903127</v>
      </c>
    </row>
    <row r="8">
      <c r="A8" s="4">
        <v>5.0</v>
      </c>
      <c r="B8" s="2">
        <f>B7*(1+Inputs!$B$10)</f>
        <v>5145.86529075227</v>
      </c>
      <c r="C8" s="3">
        <f>Inputs!$B$10/Inputs!$B$3</f>
        <v>0.42818791946308726</v>
      </c>
      <c r="D8" s="2">
        <f>B8*(1-C8)</f>
        <v>2942.4679380677408</v>
      </c>
      <c r="E8" s="3">
        <f>1/(1+Inputs!$B$4)^A8</f>
        <v>0.6805831970337529</v>
      </c>
      <c r="F8" s="2">
        <f>D8*E8</f>
        <v>2002.594236459458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239.8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0.0638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280.0</v>
      </c>
      <c r="C4" s="3">
        <v>0.124</v>
      </c>
      <c r="D4" s="3">
        <v>0.3</v>
      </c>
      <c r="E4" s="3">
        <v>0.1676</v>
      </c>
    </row>
    <row r="5">
      <c r="A5" t="inlineStr">
        <is>
          <t xml:space="preserve">Base</t>
        </is>
      </c>
      <c r="B5" s="2">
        <v>248.0</v>
      </c>
      <c r="C5" s="3">
        <v>0.0767</v>
      </c>
      <c r="D5" s="3">
        <v>0.45</v>
      </c>
      <c r="E5" s="3">
        <v>0.0342</v>
      </c>
    </row>
    <row r="6">
      <c r="A6" t="inlineStr">
        <is>
          <t xml:space="preserve">Bear</t>
        </is>
      </c>
      <c r="B6" s="2">
        <v>205.0</v>
      </c>
      <c r="C6" s="3">
        <v>0.0044</v>
      </c>
      <c r="D6" s="3">
        <v>0.25</v>
      </c>
      <c r="E6" s="3">
        <v>-0.1451</v>
      </c>
    </row>
    <row r="7">
      <c r="A7" t="inlineStr" s="1">
        <is>
          <t xml:space="preserve">E[r] (probability-weighted)</t>
        </is>
      </c>
      <c r="E7" s="3">
        <v>0.0294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277.5975</v>
      </c>
      <c r="C4" s="4">
        <v>305.7296</v>
      </c>
      <c r="D4" s="4">
        <v>325.876</v>
      </c>
      <c r="E4" s="4">
        <v>358.2961</v>
      </c>
      <c r="F4" s="4">
        <v>381.4427</v>
      </c>
      <c r="G4" s="4">
        <v>445.0062</v>
      </c>
    </row>
    <row r="5">
      <c r="A5" t="inlineStr" s="1">
        <is>
          <t xml:space="preserve">7.25%</t>
        </is>
      </c>
      <c r="B5" s="4">
        <v>234.2016</v>
      </c>
      <c r="C5" s="4">
        <v>255.7476</v>
      </c>
      <c r="D5" s="4">
        <v>271.0721</v>
      </c>
      <c r="E5" s="4">
        <v>295.5626</v>
      </c>
      <c r="F5" s="4">
        <v>312.9283</v>
      </c>
      <c r="G5" s="4">
        <v>360.1498</v>
      </c>
    </row>
    <row r="6">
      <c r="A6" t="inlineStr" s="1">
        <is>
          <t xml:space="preserve">8.00%</t>
        </is>
      </c>
      <c r="B6" s="4">
        <v>202.5838</v>
      </c>
      <c r="C6" s="4">
        <v>219.4098</v>
      </c>
      <c r="D6" s="4">
        <v>231.2825</v>
      </c>
      <c r="E6" s="4">
        <v>250.1033</v>
      </c>
      <c r="F6" s="4">
        <v>263.34</v>
      </c>
      <c r="G6" s="4">
        <v>298.9071</v>
      </c>
    </row>
    <row r="7">
      <c r="A7" t="inlineStr" s="1">
        <is>
          <t xml:space="preserve">8.75%</t>
        </is>
      </c>
      <c r="B7" s="4">
        <v>178.5062</v>
      </c>
      <c r="C7" s="4">
        <v>191.8037</v>
      </c>
      <c r="D7" s="4">
        <v>201.0993</v>
      </c>
      <c r="E7" s="4">
        <v>215.6926</v>
      </c>
      <c r="F7" s="4">
        <v>225.8546</v>
      </c>
      <c r="G7" s="4">
        <v>252.7574</v>
      </c>
    </row>
    <row r="8">
      <c r="A8" t="inlineStr" s="1">
        <is>
          <t xml:space="preserve">9.50%</t>
        </is>
      </c>
      <c r="B8" s="4">
        <v>159.5472</v>
      </c>
      <c r="C8" s="4">
        <v>170.1223</v>
      </c>
      <c r="D8" s="4">
        <v>177.4325</v>
      </c>
      <c r="E8" s="4">
        <v>188.7736</v>
      </c>
      <c r="F8" s="4">
        <v>196.5733</v>
      </c>
      <c r="G8" s="4">
        <v>216.8327</v>
      </c>
    </row>
    <row r="9"/>
    <row r="10">
      <c r="A10" t="inlineStr">
        <is>
          <t xml:space="preserve">Bold cells ≥ current price (239.8). The conclusion is dominated by WACC and growth.</t>
        </is>
      </c>
    </row>
  </sheetData>
</worksheet>
</file>