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Nordea Bank (NDA-SE.ST)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0.1745</v>
      </c>
    </row>
    <row r="6">
      <c r="A6" t="inlineStr">
        <is>
          <t xml:space="preserve">Book value / share</t>
        </is>
      </c>
      <c r="B6" s="2">
        <v>84.41</v>
      </c>
    </row>
    <row r="7">
      <c r="A7" t="inlineStr">
        <is>
          <t xml:space="preserve">Sustainable ROE (observed)</t>
        </is>
      </c>
      <c r="B7" s="3">
        <v>0.1612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6.12</v>
      </c>
    </row>
    <row r="10">
      <c r="A10" t="inlineStr">
        <is>
          <t xml:space="preserve">Current P/B</t>
        </is>
      </c>
      <c r="B10" s="2">
        <v>2.0648</v>
      </c>
    </row>
    <row r="11">
      <c r="A11" t="inlineStr">
        <is>
          <t xml:space="preserve">Justified P/B</t>
        </is>
      </c>
      <c r="B11" s="2">
        <v>1.874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286746.7</v>
      </c>
    </row>
    <row r="3">
      <c r="A3" t="inlineStr">
        <is>
          <t xml:space="preserve">Sustainable ROE</t>
        </is>
      </c>
      <c r="B3" s="6">
        <v>0.1612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3396.9</v>
      </c>
    </row>
    <row r="9">
      <c r="A9" t="inlineStr">
        <is>
          <t xml:space="preserve">Share price</t>
        </is>
      </c>
      <c r="B9" s="5">
        <v>174.3</v>
      </c>
    </row>
    <row r="10"/>
    <row r="11">
      <c r="A11" t="inlineStr">
        <is>
          <t xml:space="preserve">Book value / share  = equity / shares</t>
        </is>
      </c>
      <c r="B11" s="2">
        <f>B2/B8</f>
        <v>84.41</v>
      </c>
    </row>
    <row r="12">
      <c r="A12" t="inlineStr">
        <is>
          <t xml:space="preserve">Market cap  = price × shares</t>
        </is>
      </c>
      <c r="B12" s="4">
        <f>B9*B8</f>
        <v>592079.67</v>
      </c>
    </row>
    <row r="13">
      <c r="A13" t="inlineStr">
        <is>
          <t xml:space="preserve">Current P/B  = mcap / book</t>
        </is>
      </c>
      <c r="B13" s="2">
        <f>B12/B2</f>
        <v>2.064817729375787</v>
      </c>
    </row>
    <row r="14">
      <c r="A14" t="inlineStr">
        <is>
          <t xml:space="preserve">Justified P/B  = (ROE−g)/(Ke−g)</t>
        </is>
      </c>
      <c r="B14" s="2">
        <f>(B3-B6)/(B4-B6)</f>
        <v>1.8742857142857143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286746.7</v>
      </c>
      <c r="C4" s="3">
        <f>Inputs!$B$3-Inputs!$B$4</f>
        <v>0.061200000000000004</v>
      </c>
      <c r="D4" s="2">
        <f>B4*C4</f>
        <v>17548.898040000004</v>
      </c>
      <c r="E4" s="3">
        <f>1/(1+Inputs!$B$4)^A4</f>
        <v>0.9090909090909091</v>
      </c>
      <c r="F4" s="2">
        <f>D4*E4</f>
        <v>15953.543672727275</v>
      </c>
    </row>
    <row r="5">
      <c r="A5" s="4">
        <v>2.0</v>
      </c>
      <c r="B5" s="2">
        <f>B4*(1+Inputs!$B$6)</f>
        <v>295349.101</v>
      </c>
      <c r="C5" s="3">
        <f>Inputs!$B$3-Inputs!$B$4</f>
        <v>0.061200000000000004</v>
      </c>
      <c r="D5" s="2">
        <f>B5*C5</f>
        <v>18075.364981200004</v>
      </c>
      <c r="E5" s="3">
        <f>1/(1+Inputs!$B$4)^A5</f>
        <v>0.8264462809917354</v>
      </c>
      <c r="F5" s="2">
        <f>D5*E5</f>
        <v>14938.318166280993</v>
      </c>
    </row>
    <row r="6">
      <c r="A6" s="4">
        <v>3.0</v>
      </c>
      <c r="B6" s="2">
        <f>B5*(1+Inputs!$B$6)</f>
        <v>304209.57403</v>
      </c>
      <c r="C6" s="3">
        <f>Inputs!$B$3-Inputs!$B$4</f>
        <v>0.061200000000000004</v>
      </c>
      <c r="D6" s="2">
        <f>B6*C6</f>
        <v>18617.625930636</v>
      </c>
      <c r="E6" s="3">
        <f>1/(1+Inputs!$B$4)^A6</f>
        <v>0.7513148009015775</v>
      </c>
      <c r="F6" s="2">
        <f>D6*E6</f>
        <v>13987.697919335835</v>
      </c>
    </row>
    <row r="7">
      <c r="A7" s="4">
        <v>4.0</v>
      </c>
      <c r="B7" s="2">
        <f>B6*(1+Inputs!$B$6)</f>
        <v>313335.8612509</v>
      </c>
      <c r="C7" s="3">
        <f>Inputs!$B$3-Inputs!$B$4</f>
        <v>0.061200000000000004</v>
      </c>
      <c r="D7" s="2">
        <f>B7*C7</f>
        <v>19176.15470855508</v>
      </c>
      <c r="E7" s="3">
        <f>1/(1+Inputs!$B$4)^A7</f>
        <v>0.6830134553650705</v>
      </c>
      <c r="F7" s="2">
        <f>D7*E7</f>
        <v>13097.571688105372</v>
      </c>
    </row>
    <row r="8">
      <c r="A8" s="4">
        <v>5.0</v>
      </c>
      <c r="B8" s="2">
        <f>B7*(1+Inputs!$B$6)</f>
        <v>322735.937088427</v>
      </c>
      <c r="C8" s="3">
        <f>Inputs!$B$3-Inputs!$B$4</f>
        <v>0.061200000000000004</v>
      </c>
      <c r="D8" s="2">
        <f>B8*C8</f>
        <v>19751.439349811735</v>
      </c>
      <c r="E8" s="3">
        <f>1/(1+Inputs!$B$4)^A8</f>
        <v>0.6209213230591549</v>
      </c>
      <c r="F8" s="2">
        <f>D8*E8</f>
        <v>12264.089853407757</v>
      </c>
    </row>
    <row r="9">
      <c r="A9" s="4">
        <v>6.0</v>
      </c>
      <c r="B9" s="2">
        <f>B8*(1+Inputs!$B$6)</f>
        <v>332418.01520107983</v>
      </c>
      <c r="C9" s="3">
        <f>Inputs!$B$3-Inputs!$B$4</f>
        <v>0.061200000000000004</v>
      </c>
      <c r="D9" s="2">
        <f>B9*C9</f>
        <v>20343.982530306086</v>
      </c>
      <c r="E9" s="3">
        <f>1/(1+Inputs!$B$4)^A9</f>
        <v>0.5644739300537772</v>
      </c>
      <c r="F9" s="2">
        <f>D9*E9</f>
        <v>11483.647771827264</v>
      </c>
    </row>
    <row r="10">
      <c r="A10" s="4">
        <v>7.0</v>
      </c>
      <c r="B10" s="2">
        <f>B9*(1+Inputs!$B$6)</f>
        <v>342390.5556571122</v>
      </c>
      <c r="C10" s="3">
        <f>Inputs!$B$3-Inputs!$B$4</f>
        <v>0.061200000000000004</v>
      </c>
      <c r="D10" s="2">
        <f>B10*C10</f>
        <v>20954.30200621527</v>
      </c>
      <c r="E10" s="3">
        <f>1/(1+Inputs!$B$4)^A10</f>
        <v>0.5131581182307065</v>
      </c>
      <c r="F10" s="2">
        <f>D10*E10</f>
        <v>10752.870186347343</v>
      </c>
    </row>
    <row r="11">
      <c r="A11" s="4">
        <v>8.0</v>
      </c>
      <c r="B11" s="2">
        <f>B10*(1+Inputs!$B$6)</f>
        <v>352662.2723268256</v>
      </c>
      <c r="C11" s="3">
        <f>Inputs!$B$3-Inputs!$B$4</f>
        <v>0.061200000000000004</v>
      </c>
      <c r="D11" s="2">
        <f>B11*C11</f>
        <v>21582.93106640173</v>
      </c>
      <c r="E11" s="3">
        <f>1/(1+Inputs!$B$4)^A11</f>
        <v>0.4665073802097331</v>
      </c>
      <c r="F11" s="2">
        <f>D11*E11</f>
        <v>10068.596629034331</v>
      </c>
    </row>
    <row r="12">
      <c r="A12" s="4">
        <v>9.0</v>
      </c>
      <c r="B12" s="2">
        <f>B11*(1+Inputs!$B$6)</f>
        <v>363242.1404966304</v>
      </c>
      <c r="C12" s="3">
        <f>Inputs!$B$3-Inputs!$B$4</f>
        <v>0.061200000000000004</v>
      </c>
      <c r="D12" s="2">
        <f>B12*C12</f>
        <v>22230.418998393783</v>
      </c>
      <c r="E12" s="3">
        <f>1/(1+Inputs!$B$4)^A12</f>
        <v>0.42409761837248455</v>
      </c>
      <c r="F12" s="2">
        <f>D12*E12</f>
        <v>9427.867752641238</v>
      </c>
    </row>
    <row r="13">
      <c r="A13" s="4">
        <v>10.0</v>
      </c>
      <c r="B13" s="2">
        <f>B12*(1+Inputs!$B$6)</f>
        <v>374139.4047115293</v>
      </c>
      <c r="C13" s="3">
        <f>Inputs!$B$3-Inputs!$B$4</f>
        <v>0.061200000000000004</v>
      </c>
      <c r="D13" s="2">
        <f>B13*C13</f>
        <v>22897.331568345595</v>
      </c>
      <c r="E13" s="3">
        <f>1/(1+Inputs!$B$4)^A13</f>
        <v>0.3855432894295314</v>
      </c>
      <c r="F13" s="2">
        <f>D13*E13</f>
        <v>8827.912532018612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286746.7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174.3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0.1745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172.0</v>
      </c>
      <c r="C4" s="3">
        <v>0.1726</v>
      </c>
      <c r="D4" s="3">
        <v>0.3</v>
      </c>
      <c r="E4" s="3">
        <v>-0.0132</v>
      </c>
    </row>
    <row r="5">
      <c r="A5" t="inlineStr">
        <is>
          <t xml:space="preserve">Base</t>
        </is>
      </c>
      <c r="B5" s="2">
        <v>148.0</v>
      </c>
      <c r="C5" s="3">
        <v>0.1527</v>
      </c>
      <c r="D5" s="3">
        <v>0.45</v>
      </c>
      <c r="E5" s="3">
        <v>-0.1509</v>
      </c>
    </row>
    <row r="6">
      <c r="A6" t="inlineStr">
        <is>
          <t xml:space="preserve">Bear</t>
        </is>
      </c>
      <c r="B6" s="2">
        <v>119.0</v>
      </c>
      <c r="C6" s="3">
        <v>0.1287</v>
      </c>
      <c r="D6" s="3">
        <v>0.25</v>
      </c>
      <c r="E6" s="3">
        <v>-0.3173</v>
      </c>
    </row>
    <row r="7">
      <c r="A7" t="inlineStr" s="1">
        <is>
          <t xml:space="preserve">E[r] (probability-weighted)</t>
        </is>
      </c>
      <c r="E7" s="3">
        <v>-0.1512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107.4309</v>
      </c>
      <c r="C4" s="4">
        <v>168.82</v>
      </c>
      <c r="D4" s="4">
        <v>230.2091</v>
      </c>
      <c r="E4" s="4">
        <v>291.5982</v>
      </c>
      <c r="F4" s="4">
        <v>352.9873</v>
      </c>
      <c r="G4" s="4">
        <v>414.3764</v>
      </c>
      <c r="H4" s="4">
        <v>475.7655</v>
      </c>
    </row>
    <row r="5">
      <c r="A5" t="inlineStr" s="1">
        <is>
          <t xml:space="preserve">9.25%</t>
        </is>
      </c>
      <c r="B5" s="4">
        <v>94.5392</v>
      </c>
      <c r="C5" s="4">
        <v>148.5616</v>
      </c>
      <c r="D5" s="4">
        <v>202.584</v>
      </c>
      <c r="E5" s="4">
        <v>256.6064</v>
      </c>
      <c r="F5" s="4">
        <v>310.6288</v>
      </c>
      <c r="G5" s="4">
        <v>364.6512</v>
      </c>
      <c r="H5" s="4">
        <v>418.6736</v>
      </c>
    </row>
    <row r="6">
      <c r="A6" t="inlineStr" s="1">
        <is>
          <t xml:space="preserve">10.00%</t>
        </is>
      </c>
      <c r="B6" s="4">
        <v>84.41</v>
      </c>
      <c r="C6" s="4">
        <v>132.6443</v>
      </c>
      <c r="D6" s="4">
        <v>180.8786</v>
      </c>
      <c r="E6" s="4">
        <v>229.1129</v>
      </c>
      <c r="F6" s="4">
        <v>277.3471</v>
      </c>
      <c r="G6" s="4">
        <v>325.5814</v>
      </c>
      <c r="H6" s="4">
        <v>373.8157</v>
      </c>
    </row>
    <row r="7">
      <c r="A7" t="inlineStr" s="1">
        <is>
          <t xml:space="preserve">10.75%</t>
        </is>
      </c>
      <c r="B7" s="4">
        <v>76.2413</v>
      </c>
      <c r="C7" s="4">
        <v>119.8077</v>
      </c>
      <c r="D7" s="4">
        <v>163.3742</v>
      </c>
      <c r="E7" s="4">
        <v>206.9406</v>
      </c>
      <c r="F7" s="4">
        <v>250.5071</v>
      </c>
      <c r="G7" s="4">
        <v>294.0735</v>
      </c>
      <c r="H7" s="4">
        <v>337.64</v>
      </c>
    </row>
    <row r="8">
      <c r="A8" t="inlineStr" s="1">
        <is>
          <t xml:space="preserve">11.50%</t>
        </is>
      </c>
      <c r="B8" s="4">
        <v>69.5141</v>
      </c>
      <c r="C8" s="4">
        <v>109.2365</v>
      </c>
      <c r="D8" s="4">
        <v>148.9588</v>
      </c>
      <c r="E8" s="4">
        <v>188.6812</v>
      </c>
      <c r="F8" s="4">
        <v>228.4035</v>
      </c>
      <c r="G8" s="4">
        <v>268.1259</v>
      </c>
      <c r="H8" s="4">
        <v>307.8482</v>
      </c>
    </row>
    <row r="9"/>
    <row r="10">
      <c r="A10" t="inlineStr">
        <is>
          <t xml:space="preserve">Bold cells ≥ current price (174.3). Dominated by cost of equity and sustainable ROE.</t>
        </is>
      </c>
    </row>
  </sheetData>
</worksheet>
</file>