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DOF Group (DOFG.OL)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0.1137</v>
      </c>
    </row>
    <row r="6">
      <c r="A6" t="inlineStr">
        <is>
          <t xml:space="preserve">No-growth value / share</t>
        </is>
      </c>
      <c r="B6" s="2">
        <v>101.399</v>
      </c>
    </row>
    <row r="7">
      <c r="A7" t="inlineStr">
        <is>
          <t xml:space="preserve">ROIC</t>
        </is>
      </c>
      <c r="B7" s="3">
        <v>0.1197</v>
      </c>
    </row>
    <row r="8">
      <c r="A8" t="inlineStr">
        <is>
          <t xml:space="preserve">WACC</t>
        </is>
      </c>
      <c r="B8" s="3">
        <v>0.11</v>
      </c>
    </row>
    <row r="9">
      <c r="A9" t="inlineStr">
        <is>
          <t xml:space="preserve">ROIC − WACC spread (pp)</t>
        </is>
      </c>
      <c r="B9" s="2">
        <v>0.97</v>
      </c>
    </row>
    <row r="10">
      <c r="A10" t="inlineStr">
        <is>
          <t xml:space="preserve">Economic Profit / EVA</t>
        </is>
      </c>
      <c r="B10" s="2">
        <v>302.234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3722.2</v>
      </c>
    </row>
    <row r="3">
      <c r="A3" t="inlineStr">
        <is>
          <t xml:space="preserve">ROIC</t>
        </is>
      </c>
      <c r="B3" s="6">
        <v>0.1197</v>
      </c>
    </row>
    <row r="4">
      <c r="A4" t="inlineStr">
        <is>
          <t xml:space="preserve">WACC</t>
        </is>
      </c>
      <c r="B4" s="6">
        <v>0.11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9858.4</v>
      </c>
    </row>
    <row r="8">
      <c r="A8" t="inlineStr">
        <is>
          <t xml:space="preserve">Shares (m)</t>
        </is>
      </c>
      <c r="B8" s="5">
        <v>246.278655</v>
      </c>
    </row>
    <row r="9">
      <c r="A9" t="inlineStr">
        <is>
          <t xml:space="preserve">Share price</t>
        </is>
      </c>
      <c r="B9" s="5">
        <v>123.1</v>
      </c>
    </row>
    <row r="10">
      <c r="A10" t="inlineStr">
        <is>
          <t xml:space="preserve">Stage-1 growth g (engine driver)</t>
        </is>
      </c>
      <c r="B10" s="6">
        <v>0.1137</v>
      </c>
    </row>
    <row r="11"/>
    <row r="12">
      <c r="A12" t="inlineStr">
        <is>
          <t xml:space="preserve">Invested Capital  = NOPAT / ROIC</t>
        </is>
      </c>
      <c r="B12" s="2">
        <f>B2/B3</f>
        <v>31090.6</v>
      </c>
    </row>
    <row r="13">
      <c r="A13" t="inlineStr">
        <is>
          <t xml:space="preserve">Market cap  = price × shares</t>
        </is>
      </c>
      <c r="B13" s="4">
        <f>B9*B8</f>
        <v>30316.9024305</v>
      </c>
    </row>
    <row r="14">
      <c r="A14" t="inlineStr">
        <is>
          <t xml:space="preserve">Enterprise value  = mcap + net debt</t>
        </is>
      </c>
      <c r="B14" s="4">
        <f>B13+B7</f>
        <v>40199.8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3722.2</v>
      </c>
    </row>
    <row r="4">
      <c r="A4" t="inlineStr">
        <is>
          <t xml:space="preserve">Invested Capital</t>
        </is>
      </c>
      <c r="B4" s="2">
        <f>Inputs!B12</f>
        <v>31090.6</v>
      </c>
    </row>
    <row r="5">
      <c r="A5" t="inlineStr">
        <is>
          <t xml:space="preserve">WACC</t>
        </is>
      </c>
      <c r="B5" s="3">
        <f>Inputs!B4</f>
        <v>0.11</v>
      </c>
    </row>
    <row r="6">
      <c r="A6" t="inlineStr">
        <is>
          <t xml:space="preserve">Capital charge  = IC × WACC</t>
        </is>
      </c>
      <c r="B6" s="2">
        <f>Inputs!B12*Inputs!B4</f>
        <v>3419.966</v>
      </c>
    </row>
    <row r="7">
      <c r="A7" t="inlineStr">
        <is>
          <t xml:space="preserve">Economic Profit (EVA)  = NOPAT − charge</t>
        </is>
      </c>
      <c r="B7" s="2">
        <f>Inputs!B2-Inputs!B12*Inputs!B4</f>
        <v>302.2339999999999</v>
      </c>
    </row>
    <row r="8">
      <c r="A8" t="inlineStr">
        <is>
          <t xml:space="preserve">ROIC</t>
        </is>
      </c>
      <c r="B8" s="3">
        <f>Inputs!B3</f>
        <v>0.1197</v>
      </c>
    </row>
    <row r="9">
      <c r="A9" t="inlineStr">
        <is>
          <t xml:space="preserve">ROIC − WACC spread</t>
        </is>
      </c>
      <c r="B9" s="3">
        <f>Inputs!B3-Inputs!B4</f>
        <v>0.0097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4145.41414</v>
      </c>
      <c r="C4" s="3">
        <f>Inputs!$B$10/Inputs!$B$3</f>
        <v>0.949874686716792</v>
      </c>
      <c r="D4" s="2">
        <f>B4*(1-C4)</f>
        <v>207.79018245614034</v>
      </c>
      <c r="E4" s="3">
        <f>1/(1+Inputs!$B$4)^A4</f>
        <v>0.9009009009009008</v>
      </c>
      <c r="F4" s="2">
        <f>D4*E4</f>
        <v>187.1983625730994</v>
      </c>
    </row>
    <row r="5">
      <c r="A5" s="4">
        <v>2.0</v>
      </c>
      <c r="B5" s="2">
        <f>B4*(1+Inputs!$B$10)</f>
        <v>4616.747727718</v>
      </c>
      <c r="C5" s="3">
        <f>Inputs!$B$10/Inputs!$B$3</f>
        <v>0.949874686716792</v>
      </c>
      <c r="D5" s="2">
        <f>B5*(1-C5)</f>
        <v>231.41592620140347</v>
      </c>
      <c r="E5" s="3">
        <f>1/(1+Inputs!$B$4)^A5</f>
        <v>0.8116224332440547</v>
      </c>
      <c r="F5" s="2">
        <f>D5*E5</f>
        <v>187.82235711500968</v>
      </c>
    </row>
    <row r="6">
      <c r="A6" s="4">
        <v>3.0</v>
      </c>
      <c r="B6" s="2">
        <f>B5*(1+Inputs!$B$10)</f>
        <v>5141.671944359536</v>
      </c>
      <c r="C6" s="3">
        <f>Inputs!$B$10/Inputs!$B$3</f>
        <v>0.949874686716792</v>
      </c>
      <c r="D6" s="2">
        <f>B6*(1-C6)</f>
        <v>257.727917010503</v>
      </c>
      <c r="E6" s="3">
        <f>1/(1+Inputs!$B$4)^A6</f>
        <v>0.7311913813009502</v>
      </c>
      <c r="F6" s="2">
        <f>D6*E6</f>
        <v>188.44843163872636</v>
      </c>
    </row>
    <row r="7">
      <c r="A7" s="4">
        <v>4.0</v>
      </c>
      <c r="B7" s="2">
        <f>B6*(1+Inputs!$B$10)</f>
        <v>5726.280044433214</v>
      </c>
      <c r="C7" s="3">
        <f>Inputs!$B$10/Inputs!$B$3</f>
        <v>0.949874686716792</v>
      </c>
      <c r="D7" s="2">
        <f>B7*(1-C7)</f>
        <v>287.0315811745972</v>
      </c>
      <c r="E7" s="3">
        <f>1/(1+Inputs!$B$4)^A7</f>
        <v>0.6587309741450001</v>
      </c>
      <c r="F7" s="2">
        <f>D7*E7</f>
        <v>189.0765930775221</v>
      </c>
    </row>
    <row r="8">
      <c r="A8" s="4">
        <v>5.0</v>
      </c>
      <c r="B8" s="2">
        <f>B7*(1+Inputs!$B$10)</f>
        <v>6377.35808548527</v>
      </c>
      <c r="C8" s="3">
        <f>Inputs!$B$10/Inputs!$B$3</f>
        <v>0.949874686716792</v>
      </c>
      <c r="D8" s="2">
        <f>B8*(1-C8)</f>
        <v>319.66707195414887</v>
      </c>
      <c r="E8" s="3">
        <f>1/(1+Inputs!$B$4)^A8</f>
        <v>0.5934513280585586</v>
      </c>
      <c r="F8" s="2">
        <f>D8*E8</f>
        <v>189.70684838778047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123.1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0.1137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181.0</v>
      </c>
      <c r="C4" s="3">
        <v>0.1137</v>
      </c>
      <c r="D4" s="3">
        <v>0.3</v>
      </c>
      <c r="E4" s="3">
        <v>0.4703</v>
      </c>
    </row>
    <row r="5">
      <c r="A5" t="inlineStr">
        <is>
          <t xml:space="preserve">Base</t>
        </is>
      </c>
      <c r="B5" s="2">
        <v>124.0</v>
      </c>
      <c r="C5" s="3">
        <v>0.1137</v>
      </c>
      <c r="D5" s="3">
        <v>0.4</v>
      </c>
      <c r="E5" s="3">
        <v>0.0073</v>
      </c>
    </row>
    <row r="6">
      <c r="A6" t="inlineStr">
        <is>
          <t xml:space="preserve">Bear</t>
        </is>
      </c>
      <c r="B6" s="2">
        <v>86.0</v>
      </c>
      <c r="C6" s="3">
        <v>-0.1113</v>
      </c>
      <c r="D6" s="3">
        <v>0.3</v>
      </c>
      <c r="E6" s="3">
        <v>-0.3014</v>
      </c>
    </row>
    <row r="7">
      <c r="A7" t="inlineStr" s="1">
        <is>
          <t xml:space="preserve">E[r] (probability-weighted)</t>
        </is>
      </c>
      <c r="E7" s="3">
        <v>0.0536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9.50%</t>
        </is>
      </c>
      <c r="B4" s="4">
        <v>129.2233</v>
      </c>
      <c r="C4" s="4">
        <v>136.2134</v>
      </c>
      <c r="D4" s="4">
        <v>140.7851</v>
      </c>
      <c r="E4" s="4">
        <v>147.4416</v>
      </c>
      <c r="F4" s="4">
        <v>151.7003</v>
      </c>
      <c r="G4" s="4">
        <v>161.4624</v>
      </c>
    </row>
    <row r="5">
      <c r="A5" t="inlineStr" s="1">
        <is>
          <t xml:space="preserve">10.25%</t>
        </is>
      </c>
      <c r="B5" s="4">
        <v>113.9859</v>
      </c>
      <c r="C5" s="4">
        <v>118.9102</v>
      </c>
      <c r="D5" s="4">
        <v>121.9819</v>
      </c>
      <c r="E5" s="4">
        <v>126.1922</v>
      </c>
      <c r="F5" s="4">
        <v>128.6816</v>
      </c>
      <c r="G5" s="4">
        <v>133.4977</v>
      </c>
    </row>
    <row r="6">
      <c r="A6" t="inlineStr" s="1">
        <is>
          <t xml:space="preserve">11.00%</t>
        </is>
      </c>
      <c r="B6" s="4">
        <v>101.399</v>
      </c>
      <c r="C6" s="4">
        <v>104.669</v>
      </c>
      <c r="D6" s="4">
        <v>106.5425</v>
      </c>
      <c r="E6" s="4">
        <v>108.8031</v>
      </c>
      <c r="F6" s="4">
        <v>109.8859</v>
      </c>
      <c r="G6" s="4">
        <v>110.7823</v>
      </c>
    </row>
    <row r="7">
      <c r="A7" t="inlineStr" s="1">
        <is>
          <t xml:space="preserve">11.75%</t>
        </is>
      </c>
      <c r="B7" s="4">
        <v>90.8194</v>
      </c>
      <c r="C7" s="4">
        <v>92.7446</v>
      </c>
      <c r="D7" s="4">
        <v>93.6466</v>
      </c>
      <c r="E7" s="4">
        <v>94.3308</v>
      </c>
      <c r="F7" s="4">
        <v>94.2791</v>
      </c>
      <c r="G7" s="4">
        <v>92.0258</v>
      </c>
    </row>
    <row r="8">
      <c r="A8" t="inlineStr" s="1">
        <is>
          <t xml:space="preserve">12.50%</t>
        </is>
      </c>
      <c r="B8" s="4">
        <v>81.7969</v>
      </c>
      <c r="C8" s="4">
        <v>82.6155</v>
      </c>
      <c r="D8" s="4">
        <v>82.7204</v>
      </c>
      <c r="E8" s="4">
        <v>82.1149</v>
      </c>
      <c r="F8" s="4">
        <v>81.1377</v>
      </c>
      <c r="G8" s="4">
        <v>76.3257</v>
      </c>
    </row>
    <row r="9"/>
    <row r="10">
      <c r="A10" t="inlineStr">
        <is>
          <t xml:space="preserve">Bold cells ≥ current price (123.1). The conclusion is dominated by WACC and growth.</t>
        </is>
      </c>
    </row>
  </sheetData>
</worksheet>
</file>