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D/S Norden (DNORD.CO)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-44.1303</v>
      </c>
    </row>
    <row r="7">
      <c r="A7" t="inlineStr">
        <is>
          <t xml:space="preserve">ROIC</t>
        </is>
      </c>
      <c r="B7" s="3">
        <v>0.0285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-6.15</v>
      </c>
    </row>
    <row r="10">
      <c r="A10" t="inlineStr">
        <is>
          <t xml:space="preserve">Economic Profit / EVA</t>
        </is>
      </c>
      <c r="B10" s="2">
        <v>-712.604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331.0</v>
      </c>
    </row>
    <row r="3">
      <c r="A3" t="inlineStr">
        <is>
          <t xml:space="preserve">ROIC</t>
        </is>
      </c>
      <c r="B3" s="6">
        <v>0.0285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2951.4</v>
      </c>
    </row>
    <row r="8">
      <c r="A8" t="inlineStr">
        <is>
          <t xml:space="preserve">Shares (m)</t>
        </is>
      </c>
      <c r="B8" s="5">
        <v>28.264</v>
      </c>
    </row>
    <row r="9">
      <c r="A9" t="inlineStr">
        <is>
          <t xml:space="preserve">Share price</t>
        </is>
      </c>
      <c r="B9" s="5">
        <v>325.2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11595.6</v>
      </c>
    </row>
    <row r="13">
      <c r="A13" t="inlineStr">
        <is>
          <t xml:space="preserve">Market cap  = price × shares</t>
        </is>
      </c>
      <c r="B13" s="4">
        <f>B9*B8</f>
        <v>9191.4528</v>
      </c>
    </row>
    <row r="14">
      <c r="A14" t="inlineStr">
        <is>
          <t xml:space="preserve">Enterprise value  = mcap + net debt</t>
        </is>
      </c>
      <c r="B14" s="4">
        <f>B13+B7</f>
        <v>11228.3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331.0</v>
      </c>
    </row>
    <row r="4">
      <c r="A4" t="inlineStr">
        <is>
          <t xml:space="preserve">Invested Capital</t>
        </is>
      </c>
      <c r="B4" s="2">
        <f>Inputs!B12</f>
        <v>11595.6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1043.604</v>
      </c>
    </row>
    <row r="7">
      <c r="A7" t="inlineStr">
        <is>
          <t xml:space="preserve">Economic Profit (EVA)  = NOPAT − charge</t>
        </is>
      </c>
      <c r="B7" s="2">
        <f>Inputs!B2-Inputs!B12*Inputs!B4</f>
        <v>-712.604</v>
      </c>
    </row>
    <row r="8">
      <c r="A8" t="inlineStr">
        <is>
          <t xml:space="preserve">ROIC</t>
        </is>
      </c>
      <c r="B8" s="3">
        <f>Inputs!B3</f>
        <v>0.0285</v>
      </c>
    </row>
    <row r="9">
      <c r="A9" t="inlineStr">
        <is>
          <t xml:space="preserve">ROIC − WACC spread</t>
        </is>
      </c>
      <c r="B9" s="3">
        <f>Inputs!B3-Inputs!B4</f>
        <v>-0.0615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165.5</v>
      </c>
      <c r="C4" s="3">
        <f>Inputs!$B$10/Inputs!$B$3</f>
        <v>0.0</v>
      </c>
      <c r="D4" s="2">
        <f>B4*(1-C4)</f>
        <v>165.5</v>
      </c>
      <c r="E4" s="3">
        <f>1/(1+Inputs!$B$4)^A4</f>
        <v>0.9174311926605504</v>
      </c>
      <c r="F4" s="2">
        <f>D4*E4</f>
        <v>151.8348623853211</v>
      </c>
    </row>
    <row r="5">
      <c r="A5" s="4">
        <v>2.0</v>
      </c>
      <c r="B5" s="2">
        <f>B4*(1+Inputs!$B$10)</f>
        <v>82.75</v>
      </c>
      <c r="C5" s="3">
        <f>Inputs!$B$10/Inputs!$B$3</f>
        <v>0.0</v>
      </c>
      <c r="D5" s="2">
        <f>B5*(1-C5)</f>
        <v>82.75</v>
      </c>
      <c r="E5" s="3">
        <f>1/(1+Inputs!$B$4)^A5</f>
        <v>0.84167999326656</v>
      </c>
      <c r="F5" s="2">
        <f>D5*E5</f>
        <v>69.64901944280784</v>
      </c>
    </row>
    <row r="6">
      <c r="A6" s="4">
        <v>3.0</v>
      </c>
      <c r="B6" s="2">
        <f>B5*(1+Inputs!$B$10)</f>
        <v>41.375</v>
      </c>
      <c r="C6" s="3">
        <f>Inputs!$B$10/Inputs!$B$3</f>
        <v>0.0</v>
      </c>
      <c r="D6" s="2">
        <f>B6*(1-C6)</f>
        <v>41.375</v>
      </c>
      <c r="E6" s="3">
        <f>1/(1+Inputs!$B$4)^A6</f>
        <v>0.7721834800610642</v>
      </c>
      <c r="F6" s="2">
        <f>D6*E6</f>
        <v>31.94909148752653</v>
      </c>
    </row>
    <row r="7">
      <c r="A7" s="4">
        <v>4.0</v>
      </c>
      <c r="B7" s="2">
        <f>B6*(1+Inputs!$B$10)</f>
        <v>20.6875</v>
      </c>
      <c r="C7" s="3">
        <f>Inputs!$B$10/Inputs!$B$3</f>
        <v>0.0</v>
      </c>
      <c r="D7" s="2">
        <f>B7*(1-C7)</f>
        <v>20.6875</v>
      </c>
      <c r="E7" s="3">
        <f>1/(1+Inputs!$B$4)^A7</f>
        <v>0.7084252110651963</v>
      </c>
      <c r="F7" s="2">
        <f>D7*E7</f>
        <v>14.655546553911249</v>
      </c>
    </row>
    <row r="8">
      <c r="A8" s="4">
        <v>5.0</v>
      </c>
      <c r="B8" s="2">
        <f>B7*(1+Inputs!$B$10)</f>
        <v>10.34375</v>
      </c>
      <c r="C8" s="3">
        <f>Inputs!$B$10/Inputs!$B$3</f>
        <v>0.0</v>
      </c>
      <c r="D8" s="2">
        <f>B8*(1-C8)</f>
        <v>10.34375</v>
      </c>
      <c r="E8" s="3">
        <f>1/(1+Inputs!$B$4)^A8</f>
        <v>0.6499313862983452</v>
      </c>
      <c r="F8" s="2">
        <f>D8*E8</f>
        <v>6.7227277770235085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325.2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402.0</v>
      </c>
      <c r="C4" s="3">
        <v>-0.5</v>
      </c>
      <c r="D4" s="3">
        <v>0.3</v>
      </c>
      <c r="E4" s="3">
        <v>0.2362</v>
      </c>
    </row>
    <row r="5">
      <c r="A5" t="inlineStr">
        <is>
          <t xml:space="preserve">Base</t>
        </is>
      </c>
      <c r="B5" s="2">
        <v>298.0</v>
      </c>
      <c r="C5" s="3">
        <v>-0.5</v>
      </c>
      <c r="D5" s="3">
        <v>0.45</v>
      </c>
      <c r="E5" s="3">
        <v>-0.0836</v>
      </c>
    </row>
    <row r="6">
      <c r="A6" t="inlineStr">
        <is>
          <t xml:space="preserve">Bear</t>
        </is>
      </c>
      <c r="B6" s="2">
        <v>207.0</v>
      </c>
      <c r="C6" s="3">
        <v>-0.5</v>
      </c>
      <c r="D6" s="3">
        <v>0.25</v>
      </c>
      <c r="E6" s="3">
        <v>-0.3635</v>
      </c>
    </row>
    <row r="7">
      <c r="A7" t="inlineStr" s="1">
        <is>
          <t xml:space="preserve">E[r] (probability-weighted)</t>
        </is>
      </c>
      <c r="E7" s="3">
        <v>-0.0577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-36.5046</v>
      </c>
      <c r="C4" s="4">
        <v>-83.3308</v>
      </c>
      <c r="D4" s="4">
        <v>-119.3972</v>
      </c>
      <c r="E4" s="4">
        <v>-181.5432</v>
      </c>
      <c r="F4" s="4">
        <v>-228.8217</v>
      </c>
      <c r="G4" s="4">
        <v>-370.1153</v>
      </c>
    </row>
    <row r="5">
      <c r="A5" t="inlineStr" s="1">
        <is>
          <t xml:space="preserve">8.25%</t>
        </is>
      </c>
      <c r="B5" s="4">
        <v>-40.7226</v>
      </c>
      <c r="C5" s="4">
        <v>-87.0891</v>
      </c>
      <c r="D5" s="4">
        <v>-122.7597</v>
      </c>
      <c r="E5" s="4">
        <v>-184.1591</v>
      </c>
      <c r="F5" s="4">
        <v>-230.8261</v>
      </c>
      <c r="G5" s="4">
        <v>-370.1265</v>
      </c>
    </row>
    <row r="6">
      <c r="A6" t="inlineStr" s="1">
        <is>
          <t xml:space="preserve">9.00%</t>
        </is>
      </c>
      <c r="B6" s="4">
        <v>-44.1309</v>
      </c>
      <c r="C6" s="4">
        <v>-89.9437</v>
      </c>
      <c r="D6" s="4">
        <v>-125.1518</v>
      </c>
      <c r="E6" s="4">
        <v>-185.698</v>
      </c>
      <c r="F6" s="4">
        <v>-231.678</v>
      </c>
      <c r="G6" s="4">
        <v>-368.7812</v>
      </c>
    </row>
    <row r="7">
      <c r="A7" t="inlineStr" s="1">
        <is>
          <t xml:space="preserve">9.75%</t>
        </is>
      </c>
      <c r="B7" s="4">
        <v>-46.974</v>
      </c>
      <c r="C7" s="4">
        <v>-92.1767</v>
      </c>
      <c r="D7" s="4">
        <v>-126.8829</v>
      </c>
      <c r="E7" s="4">
        <v>-186.5145</v>
      </c>
      <c r="F7" s="4">
        <v>-231.7651</v>
      </c>
      <c r="G7" s="4">
        <v>-366.5598</v>
      </c>
    </row>
    <row r="8">
      <c r="A8" t="inlineStr" s="1">
        <is>
          <t xml:space="preserve">10.50%</t>
        </is>
      </c>
      <c r="B8" s="4">
        <v>-49.4048</v>
      </c>
      <c r="C8" s="4">
        <v>-93.9643</v>
      </c>
      <c r="D8" s="4">
        <v>-128.1461</v>
      </c>
      <c r="E8" s="4">
        <v>-186.8293</v>
      </c>
      <c r="F8" s="4">
        <v>-231.328</v>
      </c>
      <c r="G8" s="4">
        <v>-363.7599</v>
      </c>
    </row>
    <row r="9"/>
    <row r="10">
      <c r="A10" t="inlineStr">
        <is>
          <t xml:space="preserve">Bold cells ≥ current price (325.2). The conclusion is dominated by WACC and growth.</t>
        </is>
      </c>
    </row>
  </sheetData>
</worksheet>
</file>