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Cadeler (CADLR.OL)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0.0794</v>
      </c>
    </row>
    <row r="6">
      <c r="A6" t="inlineStr">
        <is>
          <t xml:space="preserve">No-growth value / share</t>
        </is>
      </c>
      <c r="B6" s="2">
        <v>27.3026</v>
      </c>
    </row>
    <row r="7">
      <c r="A7" t="inlineStr">
        <is>
          <t xml:space="preserve">ROIC</t>
        </is>
      </c>
      <c r="B7" s="3">
        <v>0.0836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-1.64</v>
      </c>
    </row>
    <row r="10">
      <c r="A10" t="inlineStr">
        <is>
          <t xml:space="preserve">Economic Profit / EVA</t>
        </is>
      </c>
      <c r="B10" s="2">
        <v>-461.34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2360.7</v>
      </c>
    </row>
    <row r="3">
      <c r="A3" t="inlineStr">
        <is>
          <t xml:space="preserve">ROIC</t>
        </is>
      </c>
      <c r="B3" s="6">
        <v>0.0836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12453.2</v>
      </c>
    </row>
    <row r="8">
      <c r="A8" t="inlineStr">
        <is>
          <t xml:space="preserve">Shares (m)</t>
        </is>
      </c>
      <c r="B8" s="5">
        <v>385.963349</v>
      </c>
    </row>
    <row r="9">
      <c r="A9" t="inlineStr">
        <is>
          <t xml:space="preserve">Share price</t>
        </is>
      </c>
      <c r="B9" s="5">
        <v>52.5</v>
      </c>
    </row>
    <row r="10">
      <c r="A10" t="inlineStr">
        <is>
          <t xml:space="preserve">Stage-1 growth g (engine driver)</t>
        </is>
      </c>
      <c r="B10" s="6">
        <v>0.0794</v>
      </c>
    </row>
    <row r="11"/>
    <row r="12">
      <c r="A12" t="inlineStr">
        <is>
          <t xml:space="preserve">Invested Capital  = NOPAT / ROIC</t>
        </is>
      </c>
      <c r="B12" s="2">
        <f>B2/B3</f>
        <v>28220.4</v>
      </c>
    </row>
    <row r="13">
      <c r="A13" t="inlineStr">
        <is>
          <t xml:space="preserve">Market cap  = price × shares</t>
        </is>
      </c>
      <c r="B13" s="4">
        <f>B9*B8</f>
        <v>20263.0758225</v>
      </c>
    </row>
    <row r="14">
      <c r="A14" t="inlineStr">
        <is>
          <t xml:space="preserve">Enterprise value  = mcap + net debt</t>
        </is>
      </c>
      <c r="B14" s="4">
        <f>B13+B7</f>
        <v>31177.3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2360.7</v>
      </c>
    </row>
    <row r="4">
      <c r="A4" t="inlineStr">
        <is>
          <t xml:space="preserve">Invested Capital</t>
        </is>
      </c>
      <c r="B4" s="2">
        <f>Inputs!B12</f>
        <v>28220.4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2822.0400000000004</v>
      </c>
    </row>
    <row r="7">
      <c r="A7" t="inlineStr">
        <is>
          <t xml:space="preserve">Economic Profit (EVA)  = NOPAT − charge</t>
        </is>
      </c>
      <c r="B7" s="2">
        <f>Inputs!B2-Inputs!B12*Inputs!B4</f>
        <v>-461.3400000000006</v>
      </c>
    </row>
    <row r="8">
      <c r="A8" t="inlineStr">
        <is>
          <t xml:space="preserve">ROIC</t>
        </is>
      </c>
      <c r="B8" s="3">
        <f>Inputs!B3</f>
        <v>0.0836</v>
      </c>
    </row>
    <row r="9">
      <c r="A9" t="inlineStr">
        <is>
          <t xml:space="preserve">ROIC − WACC spread</t>
        </is>
      </c>
      <c r="B9" s="3">
        <f>Inputs!B3-Inputs!B4</f>
        <v>-0.016400000000000012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2548.1395799999996</v>
      </c>
      <c r="C4" s="3">
        <f>Inputs!$B$10/Inputs!$B$3</f>
        <v>0.9497607655502392</v>
      </c>
      <c r="D4" s="2">
        <f>B4*(1-C4)</f>
        <v>128.01658177033488</v>
      </c>
      <c r="E4" s="3">
        <f>1/(1+Inputs!$B$4)^A4</f>
        <v>0.9090909090909091</v>
      </c>
      <c r="F4" s="2">
        <f>D4*E4</f>
        <v>116.37871070030444</v>
      </c>
    </row>
    <row r="5">
      <c r="A5" s="4">
        <v>2.0</v>
      </c>
      <c r="B5" s="2">
        <f>B4*(1+Inputs!$B$10)</f>
        <v>2750.461862651999</v>
      </c>
      <c r="C5" s="3">
        <f>Inputs!$B$10/Inputs!$B$3</f>
        <v>0.9497607655502392</v>
      </c>
      <c r="D5" s="2">
        <f>B5*(1-C5)</f>
        <v>138.18109836289943</v>
      </c>
      <c r="E5" s="3">
        <f>1/(1+Inputs!$B$4)^A5</f>
        <v>0.8264462809917354</v>
      </c>
      <c r="F5" s="2">
        <f>D5*E5</f>
        <v>114.19925484537141</v>
      </c>
    </row>
    <row r="6">
      <c r="A6" s="4">
        <v>3.0</v>
      </c>
      <c r="B6" s="2">
        <f>B5*(1+Inputs!$B$10)</f>
        <v>2968.8485345465674</v>
      </c>
      <c r="C6" s="3">
        <f>Inputs!$B$10/Inputs!$B$3</f>
        <v>0.9497607655502392</v>
      </c>
      <c r="D6" s="2">
        <f>B6*(1-C6)</f>
        <v>149.15267757291363</v>
      </c>
      <c r="E6" s="3">
        <f>1/(1+Inputs!$B$4)^A6</f>
        <v>0.7513148009015775</v>
      </c>
      <c r="F6" s="2">
        <f>D6*E6</f>
        <v>112.06061425463079</v>
      </c>
    </row>
    <row r="7">
      <c r="A7" s="4">
        <v>4.0</v>
      </c>
      <c r="B7" s="2">
        <f>B6*(1+Inputs!$B$10)</f>
        <v>3204.5751081895646</v>
      </c>
      <c r="C7" s="3">
        <f>Inputs!$B$10/Inputs!$B$3</f>
        <v>0.9497607655502392</v>
      </c>
      <c r="D7" s="2">
        <f>B7*(1-C7)</f>
        <v>160.99540017220295</v>
      </c>
      <c r="E7" s="3">
        <f>1/(1+Inputs!$B$4)^A7</f>
        <v>0.6830134553650705</v>
      </c>
      <c r="F7" s="2">
        <f>D7*E7</f>
        <v>109.96202456949861</v>
      </c>
    </row>
    <row r="8">
      <c r="A8" s="4">
        <v>5.0</v>
      </c>
      <c r="B8" s="2">
        <f>B7*(1+Inputs!$B$10)</f>
        <v>3459.018371779816</v>
      </c>
      <c r="C8" s="3">
        <f>Inputs!$B$10/Inputs!$B$3</f>
        <v>0.9497607655502392</v>
      </c>
      <c r="D8" s="2">
        <f>B8*(1-C8)</f>
        <v>173.77843494587586</v>
      </c>
      <c r="E8" s="3">
        <f>1/(1+Inputs!$B$4)^A8</f>
        <v>0.6209213230591549</v>
      </c>
      <c r="F8" s="2">
        <f>D8*E8</f>
        <v>107.90273574574252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52.5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0.0794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67.0</v>
      </c>
      <c r="C4" s="3">
        <v>0.0794</v>
      </c>
      <c r="D4" s="3">
        <v>0.3</v>
      </c>
      <c r="E4" s="3">
        <v>0.2762</v>
      </c>
    </row>
    <row r="5">
      <c r="A5" t="inlineStr">
        <is>
          <t xml:space="preserve">Base</t>
        </is>
      </c>
      <c r="B5" s="2">
        <v>48.0</v>
      </c>
      <c r="C5" s="3">
        <v>0.0794</v>
      </c>
      <c r="D5" s="3">
        <v>0.4</v>
      </c>
      <c r="E5" s="3">
        <v>-0.0857</v>
      </c>
    </row>
    <row r="6">
      <c r="A6" t="inlineStr">
        <is>
          <t xml:space="preserve">Bear</t>
        </is>
      </c>
      <c r="B6" s="2">
        <v>33.0</v>
      </c>
      <c r="C6" s="3">
        <v>0.0794</v>
      </c>
      <c r="D6" s="3">
        <v>0.3</v>
      </c>
      <c r="E6" s="3">
        <v>-0.3714</v>
      </c>
    </row>
    <row r="7">
      <c r="A7" t="inlineStr" s="1">
        <is>
          <t xml:space="preserve">E[r] (probability-weighted)</t>
        </is>
      </c>
      <c r="E7" s="3">
        <v>-0.0629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40.5463</v>
      </c>
      <c r="C4" s="4">
        <v>41.0217</v>
      </c>
      <c r="D4" s="4">
        <v>41.053</v>
      </c>
      <c r="E4" s="4">
        <v>40.6032</v>
      </c>
      <c r="F4" s="4">
        <v>39.9285</v>
      </c>
      <c r="G4" s="4">
        <v>36.686</v>
      </c>
    </row>
    <row r="5">
      <c r="A5" t="inlineStr" s="1">
        <is>
          <t xml:space="preserve">9.25%</t>
        </is>
      </c>
      <c r="B5" s="4">
        <v>33.2029</v>
      </c>
      <c r="C5" s="4">
        <v>32.7168</v>
      </c>
      <c r="D5" s="4">
        <v>32.0521</v>
      </c>
      <c r="E5" s="4">
        <v>30.4707</v>
      </c>
      <c r="F5" s="4">
        <v>28.9801</v>
      </c>
      <c r="G5" s="4">
        <v>23.4668</v>
      </c>
    </row>
    <row r="6">
      <c r="A6" t="inlineStr" s="1">
        <is>
          <t xml:space="preserve">10.00%</t>
        </is>
      </c>
      <c r="B6" s="4">
        <v>27.3026</v>
      </c>
      <c r="C6" s="4">
        <v>26.0785</v>
      </c>
      <c r="D6" s="4">
        <v>24.8817</v>
      </c>
      <c r="E6" s="4">
        <v>22.4385</v>
      </c>
      <c r="F6" s="4">
        <v>20.3288</v>
      </c>
      <c r="G6" s="4">
        <v>13.1018</v>
      </c>
    </row>
    <row r="7">
      <c r="A7" t="inlineStr" s="1">
        <is>
          <t xml:space="preserve">10.75%</t>
        </is>
      </c>
      <c r="B7" s="4">
        <v>22.4528</v>
      </c>
      <c r="C7" s="4">
        <v>20.652</v>
      </c>
      <c r="D7" s="4">
        <v>19.0413</v>
      </c>
      <c r="E7" s="4">
        <v>15.9306</v>
      </c>
      <c r="F7" s="4">
        <v>13.3436</v>
      </c>
      <c r="G7" s="4">
        <v>4.8035</v>
      </c>
    </row>
    <row r="8">
      <c r="A8" t="inlineStr" s="1">
        <is>
          <t xml:space="preserve">11.50%</t>
        </is>
      </c>
      <c r="B8" s="4">
        <v>18.3918</v>
      </c>
      <c r="C8" s="4">
        <v>16.1343</v>
      </c>
      <c r="D8" s="4">
        <v>14.1973</v>
      </c>
      <c r="E8" s="4">
        <v>10.5633</v>
      </c>
      <c r="F8" s="4">
        <v>7.6039</v>
      </c>
      <c r="G8" s="4">
        <v>-1.9527</v>
      </c>
    </row>
    <row r="9"/>
    <row r="10">
      <c r="A10" t="inlineStr">
        <is>
          <t xml:space="preserve">Bold cells ≥ current price (52.5). The conclusion is dominated by WACC and growth.</t>
        </is>
      </c>
    </row>
  </sheetData>
</worksheet>
</file>