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SinterCast (SINT.ST)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0.2848</v>
      </c>
    </row>
    <row r="6">
      <c r="A6" t="inlineStr">
        <is>
          <t xml:space="preserve">No-growth value / share</t>
        </is>
      </c>
      <c r="B6" s="2">
        <v>43.9061</v>
      </c>
    </row>
    <row r="7">
      <c r="A7" t="inlineStr">
        <is>
          <t xml:space="preserve">ROIC</t>
        </is>
      </c>
      <c r="B7" s="3">
        <v>0.3513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25.13</v>
      </c>
    </row>
    <row r="10">
      <c r="A10" t="inlineStr">
        <is>
          <t xml:space="preserve">Economic Profit / EVA</t>
        </is>
      </c>
      <c r="B10" s="2">
        <v>18.59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26.0</v>
      </c>
    </row>
    <row r="3">
      <c r="A3" t="inlineStr">
        <is>
          <t xml:space="preserve">ROIC</t>
        </is>
      </c>
      <c r="B3" s="6">
        <v>0.3513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-5.2</v>
      </c>
    </row>
    <row r="8">
      <c r="A8" t="inlineStr">
        <is>
          <t xml:space="preserve">Shares (m)</t>
        </is>
      </c>
      <c r="B8" s="5">
        <v>7.042309</v>
      </c>
    </row>
    <row r="9">
      <c r="A9" t="inlineStr">
        <is>
          <t xml:space="preserve">Share price</t>
        </is>
      </c>
      <c r="B9" s="5">
        <v>108.5</v>
      </c>
    </row>
    <row r="10">
      <c r="A10" t="inlineStr">
        <is>
          <t xml:space="preserve">Stage-1 growth g (engine driver)</t>
        </is>
      </c>
      <c r="B10" s="6">
        <v>0.2848</v>
      </c>
    </row>
    <row r="11"/>
    <row r="12">
      <c r="A12" t="inlineStr">
        <is>
          <t xml:space="preserve">Invested Capital  = NOPAT / ROIC</t>
        </is>
      </c>
      <c r="B12" s="2">
        <f>B2/B3</f>
        <v>74.1</v>
      </c>
    </row>
    <row r="13">
      <c r="A13" t="inlineStr">
        <is>
          <t xml:space="preserve">Market cap  = price × shares</t>
        </is>
      </c>
      <c r="B13" s="4">
        <f>B9*B8</f>
        <v>764.0905265</v>
      </c>
    </row>
    <row r="14">
      <c r="A14" t="inlineStr">
        <is>
          <t xml:space="preserve">Enterprise value  = mcap + net debt</t>
        </is>
      </c>
      <c r="B14" s="4">
        <f>B13+B7</f>
        <v>758.9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26.0</v>
      </c>
    </row>
    <row r="4">
      <c r="A4" t="inlineStr">
        <is>
          <t xml:space="preserve">Invested Capital</t>
        </is>
      </c>
      <c r="B4" s="2">
        <f>Inputs!B12</f>
        <v>74.1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7.41</v>
      </c>
    </row>
    <row r="7">
      <c r="A7" t="inlineStr">
        <is>
          <t xml:space="preserve">Economic Profit (EVA)  = NOPAT − charge</t>
        </is>
      </c>
      <c r="B7" s="2">
        <f>Inputs!B2-Inputs!B12*Inputs!B4</f>
        <v>18.59</v>
      </c>
    </row>
    <row r="8">
      <c r="A8" t="inlineStr">
        <is>
          <t xml:space="preserve">ROIC</t>
        </is>
      </c>
      <c r="B8" s="3">
        <f>Inputs!B3</f>
        <v>0.3513</v>
      </c>
    </row>
    <row r="9">
      <c r="A9" t="inlineStr">
        <is>
          <t xml:space="preserve">ROIC − WACC spread</t>
        </is>
      </c>
      <c r="B9" s="3">
        <f>Inputs!B3-Inputs!B4</f>
        <v>0.25129999999999997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33.4048</v>
      </c>
      <c r="C4" s="3">
        <f>Inputs!$B$10/Inputs!$B$3</f>
        <v>0.8107031027611727</v>
      </c>
      <c r="D4" s="2">
        <f>B4*(1-C4)</f>
        <v>6.323424992883577</v>
      </c>
      <c r="E4" s="3">
        <f>1/(1+Inputs!$B$4)^A4</f>
        <v>0.9090909090909091</v>
      </c>
      <c r="F4" s="2">
        <f>D4*E4</f>
        <v>5.748568175348707</v>
      </c>
    </row>
    <row r="5">
      <c r="A5" s="4">
        <v>2.0</v>
      </c>
      <c r="B5" s="2">
        <f>B4*(1+Inputs!$B$10)</f>
        <v>42.91848704</v>
      </c>
      <c r="C5" s="3">
        <f>Inputs!$B$10/Inputs!$B$3</f>
        <v>0.8107031027611727</v>
      </c>
      <c r="D5" s="2">
        <f>B5*(1-C5)</f>
        <v>8.12433643085682</v>
      </c>
      <c r="E5" s="3">
        <f>1/(1+Inputs!$B$4)^A5</f>
        <v>0.8264462809917354</v>
      </c>
      <c r="F5" s="2">
        <f>D5*E5</f>
        <v>6.714327628807289</v>
      </c>
    </row>
    <row r="6">
      <c r="A6" s="4">
        <v>3.0</v>
      </c>
      <c r="B6" s="2">
        <f>B5*(1+Inputs!$B$10)</f>
        <v>55.141672148992</v>
      </c>
      <c r="C6" s="3">
        <f>Inputs!$B$10/Inputs!$B$3</f>
        <v>0.8107031027611727</v>
      </c>
      <c r="D6" s="2">
        <f>B6*(1-C6)</f>
        <v>10.438147446364841</v>
      </c>
      <c r="E6" s="3">
        <f>1/(1+Inputs!$B$4)^A6</f>
        <v>0.7513148009015775</v>
      </c>
      <c r="F6" s="2">
        <f>D6*E6</f>
        <v>7.842334670446911</v>
      </c>
    </row>
    <row r="7">
      <c r="A7" s="4">
        <v>4.0</v>
      </c>
      <c r="B7" s="2">
        <f>B6*(1+Inputs!$B$10)</f>
        <v>70.84602037702491</v>
      </c>
      <c r="C7" s="3">
        <f>Inputs!$B$10/Inputs!$B$3</f>
        <v>0.8107031027611727</v>
      </c>
      <c r="D7" s="2">
        <f>B7*(1-C7)</f>
        <v>13.410931839089546</v>
      </c>
      <c r="E7" s="3">
        <f>1/(1+Inputs!$B$4)^A7</f>
        <v>0.6830134553650705</v>
      </c>
      <c r="F7" s="2">
        <f>D7*E7</f>
        <v>9.15984689508199</v>
      </c>
    </row>
    <row r="8">
      <c r="A8" s="4">
        <v>5.0</v>
      </c>
      <c r="B8" s="2">
        <f>B7*(1+Inputs!$B$10)</f>
        <v>91.0229669804016</v>
      </c>
      <c r="C8" s="3">
        <f>Inputs!$B$10/Inputs!$B$3</f>
        <v>0.8107031027611727</v>
      </c>
      <c r="D8" s="2">
        <f>B8*(1-C8)</f>
        <v>17.23036522686225</v>
      </c>
      <c r="E8" s="3">
        <f>1/(1+Inputs!$B$4)^A8</f>
        <v>0.6209213230591549</v>
      </c>
      <c r="F8" s="2">
        <f>D8*E8</f>
        <v>10.698701173455765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108.5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0.2848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145.0</v>
      </c>
      <c r="C4" s="3">
        <v>0.3337</v>
      </c>
      <c r="D4" s="3">
        <v>0.3</v>
      </c>
      <c r="E4" s="3">
        <v>0.3364</v>
      </c>
    </row>
    <row r="5">
      <c r="A5" t="inlineStr">
        <is>
          <t xml:space="preserve">Base</t>
        </is>
      </c>
      <c r="B5" s="2">
        <v>110.0</v>
      </c>
      <c r="C5" s="3">
        <v>0.2899</v>
      </c>
      <c r="D5" s="3">
        <v>0.45</v>
      </c>
      <c r="E5" s="3">
        <v>0.0138</v>
      </c>
    </row>
    <row r="6">
      <c r="A6" t="inlineStr">
        <is>
          <t xml:space="preserve">Bear</t>
        </is>
      </c>
      <c r="B6" s="2">
        <v>80.0</v>
      </c>
      <c r="C6" s="3">
        <v>0.1861</v>
      </c>
      <c r="D6" s="3">
        <v>0.25</v>
      </c>
      <c r="E6" s="3">
        <v>-0.2627</v>
      </c>
    </row>
    <row r="7">
      <c r="A7" t="inlineStr" s="1">
        <is>
          <t xml:space="preserve">E[r] (probability-weighted)</t>
        </is>
      </c>
      <c r="E7" s="3">
        <v>0.0415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54.2473</v>
      </c>
      <c r="C4" s="4">
        <v>60.3869</v>
      </c>
      <c r="D4" s="4">
        <v>64.8272</v>
      </c>
      <c r="E4" s="4">
        <v>72.0439</v>
      </c>
      <c r="F4" s="4">
        <v>77.2472</v>
      </c>
      <c r="G4" s="4">
        <v>91.7389</v>
      </c>
    </row>
    <row r="5">
      <c r="A5" t="inlineStr" s="1">
        <is>
          <t xml:space="preserve">9.25%</t>
        </is>
      </c>
      <c r="B5" s="4">
        <v>48.465</v>
      </c>
      <c r="C5" s="4">
        <v>53.7239</v>
      </c>
      <c r="D5" s="4">
        <v>57.5191</v>
      </c>
      <c r="E5" s="4">
        <v>63.6745</v>
      </c>
      <c r="F5" s="4">
        <v>68.1037</v>
      </c>
      <c r="G5" s="4">
        <v>80.4058</v>
      </c>
    </row>
    <row r="6">
      <c r="A6" t="inlineStr" s="1">
        <is>
          <t xml:space="preserve">10.00%</t>
        </is>
      </c>
      <c r="B6" s="4">
        <v>43.8341</v>
      </c>
      <c r="C6" s="4">
        <v>48.3945</v>
      </c>
      <c r="D6" s="4">
        <v>51.6785</v>
      </c>
      <c r="E6" s="4">
        <v>56.9932</v>
      </c>
      <c r="F6" s="4">
        <v>60.8097</v>
      </c>
      <c r="G6" s="4">
        <v>71.38</v>
      </c>
    </row>
    <row r="7">
      <c r="A7" t="inlineStr" s="1">
        <is>
          <t xml:space="preserve">10.75%</t>
        </is>
      </c>
      <c r="B7" s="4">
        <v>40.0408</v>
      </c>
      <c r="C7" s="4">
        <v>44.0351</v>
      </c>
      <c r="D7" s="4">
        <v>46.9049</v>
      </c>
      <c r="E7" s="4">
        <v>51.5393</v>
      </c>
      <c r="F7" s="4">
        <v>54.8601</v>
      </c>
      <c r="G7" s="4">
        <v>64.0305</v>
      </c>
    </row>
    <row r="8">
      <c r="A8" t="inlineStr" s="1">
        <is>
          <t xml:space="preserve">11.50%</t>
        </is>
      </c>
      <c r="B8" s="4">
        <v>36.8759</v>
      </c>
      <c r="C8" s="4">
        <v>40.4031</v>
      </c>
      <c r="D8" s="4">
        <v>42.9315</v>
      </c>
      <c r="E8" s="4">
        <v>47.0052</v>
      </c>
      <c r="F8" s="4">
        <v>49.9179</v>
      </c>
      <c r="G8" s="4">
        <v>57.937</v>
      </c>
    </row>
    <row r="9"/>
    <row r="10">
      <c r="A10" t="inlineStr">
        <is>
          <t xml:space="preserve">Bold cells ≥ current price (108.5). The conclusion is dominated by WACC and growth.</t>
        </is>
      </c>
    </row>
  </sheetData>
</worksheet>
</file>