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Micro Systemation (MSAB-B.ST)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0.2208</v>
      </c>
    </row>
    <row r="6">
      <c r="A6" t="inlineStr">
        <is>
          <t xml:space="preserve">No-growth value / share</t>
        </is>
      </c>
      <c r="B6" s="2">
        <v>41.747</v>
      </c>
    </row>
    <row r="7">
      <c r="A7" t="inlineStr">
        <is>
          <t xml:space="preserve">ROIC</t>
        </is>
      </c>
      <c r="B7" s="3">
        <v>0.34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24.0</v>
      </c>
    </row>
    <row r="10">
      <c r="A10" t="inlineStr">
        <is>
          <t xml:space="preserve">Economic Profit / EVA</t>
        </is>
      </c>
      <c r="B10" s="2">
        <v>38.06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53.9</v>
      </c>
    </row>
    <row r="3">
      <c r="A3" t="inlineStr">
        <is>
          <t xml:space="preserve">ROIC</t>
        </is>
      </c>
      <c r="B3" s="6">
        <v>0.34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-143.3</v>
      </c>
    </row>
    <row r="8">
      <c r="A8" t="inlineStr">
        <is>
          <t xml:space="preserve">Shares (m)</t>
        </is>
      </c>
      <c r="B8" s="5">
        <v>18.468404</v>
      </c>
    </row>
    <row r="9">
      <c r="A9" t="inlineStr">
        <is>
          <t xml:space="preserve">Share price</t>
        </is>
      </c>
      <c r="B9" s="5">
        <v>77.0</v>
      </c>
    </row>
    <row r="10">
      <c r="A10" t="inlineStr">
        <is>
          <t xml:space="preserve">Stage-1 growth g (engine driver)</t>
        </is>
      </c>
      <c r="B10" s="6">
        <v>0.2208</v>
      </c>
    </row>
    <row r="11"/>
    <row r="12">
      <c r="A12" t="inlineStr">
        <is>
          <t xml:space="preserve">Invested Capital  = NOPAT / ROIC</t>
        </is>
      </c>
      <c r="B12" s="2">
        <f>B2/B3</f>
        <v>158.4</v>
      </c>
    </row>
    <row r="13">
      <c r="A13" t="inlineStr">
        <is>
          <t xml:space="preserve">Market cap  = price × shares</t>
        </is>
      </c>
      <c r="B13" s="4">
        <f>B9*B8</f>
        <v>1422.067108</v>
      </c>
    </row>
    <row r="14">
      <c r="A14" t="inlineStr">
        <is>
          <t xml:space="preserve">Enterprise value  = mcap + net debt</t>
        </is>
      </c>
      <c r="B14" s="4">
        <f>B13+B7</f>
        <v>1278.8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53.9</v>
      </c>
    </row>
    <row r="4">
      <c r="A4" t="inlineStr">
        <is>
          <t xml:space="preserve">Invested Capital</t>
        </is>
      </c>
      <c r="B4" s="2">
        <f>Inputs!B12</f>
        <v>158.4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15.840000000000002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38.059999999999995</v>
      </c>
    </row>
    <row r="8">
      <c r="A8" t="inlineStr">
        <is>
          <t xml:space="preserve">ROIC</t>
        </is>
      </c>
      <c r="B8" s="3">
        <f>Inputs!B3</f>
        <v>0.34</v>
      </c>
    </row>
    <row r="9">
      <c r="A9" t="inlineStr">
        <is>
          <t xml:space="preserve">ROIC − WACC spread</t>
        </is>
      </c>
      <c r="B9" s="3">
        <f>Inputs!B3-Inputs!B4</f>
        <v>0.24000000000000002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65.80112</v>
      </c>
      <c r="C4" s="3">
        <f>Inputs!$B$10/Inputs!$B$3</f>
        <v>0.6494117647058822</v>
      </c>
      <c r="D4" s="2">
        <f>B4*(1-C4)</f>
        <v>23.069098541176476</v>
      </c>
      <c r="E4" s="3">
        <f>1/(1+Inputs!$B$4)^A4</f>
        <v>0.9090909090909091</v>
      </c>
      <c r="F4" s="2">
        <f>D4*E4</f>
        <v>20.971907764705886</v>
      </c>
    </row>
    <row r="5">
      <c r="A5" s="4">
        <v>2.0</v>
      </c>
      <c r="B5" s="2">
        <f>B4*(1+Inputs!$B$10)</f>
        <v>80.330007296</v>
      </c>
      <c r="C5" s="3">
        <f>Inputs!$B$10/Inputs!$B$3</f>
        <v>0.6494117647058822</v>
      </c>
      <c r="D5" s="2">
        <f>B5*(1-C5)</f>
        <v>28.162755499068247</v>
      </c>
      <c r="E5" s="3">
        <f>1/(1+Inputs!$B$4)^A5</f>
        <v>0.8264462809917354</v>
      </c>
      <c r="F5" s="2">
        <f>D5*E5</f>
        <v>23.2750045446845</v>
      </c>
    </row>
    <row r="6">
      <c r="A6" s="4">
        <v>3.0</v>
      </c>
      <c r="B6" s="2">
        <f>B5*(1+Inputs!$B$10)</f>
        <v>98.06687290695682</v>
      </c>
      <c r="C6" s="3">
        <f>Inputs!$B$10/Inputs!$B$3</f>
        <v>0.6494117647058822</v>
      </c>
      <c r="D6" s="2">
        <f>B6*(1-C6)</f>
        <v>34.381091913262516</v>
      </c>
      <c r="E6" s="3">
        <f>1/(1+Inputs!$B$4)^A6</f>
        <v>0.7513148009015775</v>
      </c>
      <c r="F6" s="2">
        <f>D6*E6</f>
        <v>25.831023225591665</v>
      </c>
    </row>
    <row r="7">
      <c r="A7" s="4">
        <v>4.0</v>
      </c>
      <c r="B7" s="2">
        <f>B6*(1+Inputs!$B$10)</f>
        <v>119.7200384448129</v>
      </c>
      <c r="C7" s="3">
        <f>Inputs!$B$10/Inputs!$B$3</f>
        <v>0.6494117647058822</v>
      </c>
      <c r="D7" s="2">
        <f>B7*(1-C7)</f>
        <v>41.97243700771089</v>
      </c>
      <c r="E7" s="3">
        <f>1/(1+Inputs!$B$4)^A7</f>
        <v>0.6830134553650705</v>
      </c>
      <c r="F7" s="2">
        <f>D7*E7</f>
        <v>28.667739230729374</v>
      </c>
    </row>
    <row r="8">
      <c r="A8" s="4">
        <v>5.0</v>
      </c>
      <c r="B8" s="2">
        <f>B7*(1+Inputs!$B$10)</f>
        <v>146.1542229334276</v>
      </c>
      <c r="C8" s="3">
        <f>Inputs!$B$10/Inputs!$B$3</f>
        <v>0.6494117647058822</v>
      </c>
      <c r="D8" s="2">
        <f>B8*(1-C8)</f>
        <v>51.23995109901346</v>
      </c>
      <c r="E8" s="3">
        <f>1/(1+Inputs!$B$4)^A8</f>
        <v>0.6209213230591549</v>
      </c>
      <c r="F8" s="2">
        <f>D8*E8</f>
        <v>31.815978229885836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77.0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0.2208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95.0</v>
      </c>
      <c r="C4" s="3">
        <v>0.2967</v>
      </c>
      <c r="D4" s="3">
        <v>0.3</v>
      </c>
      <c r="E4" s="3">
        <v>0.2338</v>
      </c>
    </row>
    <row r="5">
      <c r="A5" t="inlineStr">
        <is>
          <t xml:space="preserve">Base</t>
        </is>
      </c>
      <c r="B5" s="2">
        <v>75.0</v>
      </c>
      <c r="C5" s="3">
        <v>0.2111</v>
      </c>
      <c r="D5" s="3">
        <v>0.45</v>
      </c>
      <c r="E5" s="3">
        <v>-0.026</v>
      </c>
    </row>
    <row r="6">
      <c r="A6" t="inlineStr">
        <is>
          <t xml:space="preserve">Bear</t>
        </is>
      </c>
      <c r="B6" s="2">
        <v>55.0</v>
      </c>
      <c r="C6" s="3">
        <v>0.0999</v>
      </c>
      <c r="D6" s="3">
        <v>0.25</v>
      </c>
      <c r="E6" s="3">
        <v>-0.2857</v>
      </c>
    </row>
    <row r="7">
      <c r="A7" t="inlineStr" s="1">
        <is>
          <t xml:space="preserve">E[r] (probability-weighted)</t>
        </is>
      </c>
      <c r="E7" s="3">
        <v>-0.013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49.9795</v>
      </c>
      <c r="C4" s="4">
        <v>54.7848</v>
      </c>
      <c r="D4" s="4">
        <v>58.2586</v>
      </c>
      <c r="E4" s="4">
        <v>63.9019</v>
      </c>
      <c r="F4" s="4">
        <v>67.9691</v>
      </c>
      <c r="G4" s="4">
        <v>79.2899</v>
      </c>
    </row>
    <row r="5">
      <c r="A5" t="inlineStr" s="1">
        <is>
          <t xml:space="preserve">9.25%</t>
        </is>
      </c>
      <c r="B5" s="4">
        <v>45.4196</v>
      </c>
      <c r="C5" s="4">
        <v>49.5312</v>
      </c>
      <c r="D5" s="4">
        <v>52.4969</v>
      </c>
      <c r="E5" s="4">
        <v>57.3044</v>
      </c>
      <c r="F5" s="4">
        <v>60.762</v>
      </c>
      <c r="G5" s="4">
        <v>70.3586</v>
      </c>
    </row>
    <row r="6">
      <c r="A6" t="inlineStr" s="1">
        <is>
          <t xml:space="preserve">10.00%</t>
        </is>
      </c>
      <c r="B6" s="4">
        <v>41.7677</v>
      </c>
      <c r="C6" s="4">
        <v>45.3293</v>
      </c>
      <c r="D6" s="4">
        <v>47.8923</v>
      </c>
      <c r="E6" s="4">
        <v>52.0379</v>
      </c>
      <c r="F6" s="4">
        <v>55.0131</v>
      </c>
      <c r="G6" s="4">
        <v>63.2464</v>
      </c>
    </row>
    <row r="7">
      <c r="A7" t="inlineStr" s="1">
        <is>
          <t xml:space="preserve">10.75%</t>
        </is>
      </c>
      <c r="B7" s="4">
        <v>38.7762</v>
      </c>
      <c r="C7" s="4">
        <v>41.892</v>
      </c>
      <c r="D7" s="4">
        <v>44.1291</v>
      </c>
      <c r="E7" s="4">
        <v>47.7391</v>
      </c>
      <c r="F7" s="4">
        <v>50.3241</v>
      </c>
      <c r="G7" s="4">
        <v>57.4559</v>
      </c>
    </row>
    <row r="8">
      <c r="A8" t="inlineStr" s="1">
        <is>
          <t xml:space="preserve">11.50%</t>
        </is>
      </c>
      <c r="B8" s="4">
        <v>36.2803</v>
      </c>
      <c r="C8" s="4">
        <v>39.0284</v>
      </c>
      <c r="D8" s="4">
        <v>40.9967</v>
      </c>
      <c r="E8" s="4">
        <v>44.1656</v>
      </c>
      <c r="F8" s="4">
        <v>46.4295</v>
      </c>
      <c r="G8" s="4">
        <v>52.6554</v>
      </c>
    </row>
    <row r="9"/>
    <row r="10">
      <c r="A10" t="inlineStr">
        <is>
          <t xml:space="preserve">Bold cells ≥ current price (77.0). The conclusion is dominated by WACC and growth.</t>
        </is>
      </c>
    </row>
  </sheetData>
</worksheet>
</file>