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Moreld (MORLD.OL)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-0.0915</v>
      </c>
    </row>
    <row r="6">
      <c r="A6" t="inlineStr">
        <is>
          <t xml:space="preserve">No-growth value / share</t>
        </is>
      </c>
      <c r="B6" s="2">
        <v>26.7973</v>
      </c>
    </row>
    <row r="7">
      <c r="A7" t="inlineStr">
        <is>
          <t xml:space="preserve">ROIC</t>
        </is>
      </c>
      <c r="B7" s="3">
        <v>0.2158</v>
      </c>
    </row>
    <row r="8">
      <c r="A8" t="inlineStr">
        <is>
          <t xml:space="preserve">WACC</t>
        </is>
      </c>
      <c r="B8" s="3">
        <v>0.11</v>
      </c>
    </row>
    <row r="9">
      <c r="A9" t="inlineStr">
        <is>
          <t xml:space="preserve">ROIC − WACC spread (pp)</t>
        </is>
      </c>
      <c r="B9" s="2">
        <v>10.58</v>
      </c>
    </row>
    <row r="10">
      <c r="A10" t="inlineStr">
        <is>
          <t xml:space="preserve">Economic Profit / EVA</t>
        </is>
      </c>
      <c r="B10" s="2">
        <v>320.061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652.8</v>
      </c>
    </row>
    <row r="3">
      <c r="A3" t="inlineStr">
        <is>
          <t xml:space="preserve">ROIC</t>
        </is>
      </c>
      <c r="B3" s="6">
        <v>0.2158</v>
      </c>
    </row>
    <row r="4">
      <c r="A4" t="inlineStr">
        <is>
          <t xml:space="preserve">WACC</t>
        </is>
      </c>
      <c r="B4" s="6">
        <v>0.11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1731.3</v>
      </c>
    </row>
    <row r="8">
      <c r="A8" t="inlineStr">
        <is>
          <t xml:space="preserve">Shares (m)</t>
        </is>
      </c>
      <c r="B8" s="5">
        <v>179.555119</v>
      </c>
    </row>
    <row r="9">
      <c r="A9" t="inlineStr">
        <is>
          <t xml:space="preserve">Share price</t>
        </is>
      </c>
      <c r="B9" s="5">
        <v>19.36</v>
      </c>
    </row>
    <row r="10">
      <c r="A10" t="inlineStr">
        <is>
          <t xml:space="preserve">Stage-1 growth g (engine driver)</t>
        </is>
      </c>
      <c r="B10" s="6">
        <v>-0.0915</v>
      </c>
    </row>
    <row r="11"/>
    <row r="12">
      <c r="A12" t="inlineStr">
        <is>
          <t xml:space="preserve">Invested Capital  = NOPAT / ROIC</t>
        </is>
      </c>
      <c r="B12" s="2">
        <f>B2/B3</f>
        <v>3024.9</v>
      </c>
    </row>
    <row r="13">
      <c r="A13" t="inlineStr">
        <is>
          <t xml:space="preserve">Market cap  = price × shares</t>
        </is>
      </c>
      <c r="B13" s="4">
        <f>B9*B8</f>
        <v>3476.1871038399995</v>
      </c>
    </row>
    <row r="14">
      <c r="A14" t="inlineStr">
        <is>
          <t xml:space="preserve">Enterprise value  = mcap + net debt</t>
        </is>
      </c>
      <c r="B14" s="4">
        <f>B13+B7</f>
        <v>5207.5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652.8</v>
      </c>
    </row>
    <row r="4">
      <c r="A4" t="inlineStr">
        <is>
          <t xml:space="preserve">Invested Capital</t>
        </is>
      </c>
      <c r="B4" s="2">
        <f>Inputs!B12</f>
        <v>3024.9</v>
      </c>
    </row>
    <row r="5">
      <c r="A5" t="inlineStr">
        <is>
          <t xml:space="preserve">WACC</t>
        </is>
      </c>
      <c r="B5" s="3">
        <f>Inputs!B4</f>
        <v>0.11</v>
      </c>
    </row>
    <row r="6">
      <c r="A6" t="inlineStr">
        <is>
          <t xml:space="preserve">Capital charge  = IC × WACC</t>
        </is>
      </c>
      <c r="B6" s="2">
        <f>Inputs!B12*Inputs!B4</f>
        <v>332.73900000000003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320.0609999999999</v>
      </c>
    </row>
    <row r="8">
      <c r="A8" t="inlineStr">
        <is>
          <t xml:space="preserve">ROIC</t>
        </is>
      </c>
      <c r="B8" s="3">
        <f>Inputs!B3</f>
        <v>0.2158</v>
      </c>
    </row>
    <row r="9">
      <c r="A9" t="inlineStr">
        <is>
          <t xml:space="preserve">ROIC − WACC spread</t>
        </is>
      </c>
      <c r="B9" s="3">
        <f>Inputs!B3-Inputs!B4</f>
        <v>0.10579999999999999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593.0687999999999</v>
      </c>
      <c r="C4" s="3">
        <f>Inputs!$B$10/Inputs!$B$3</f>
        <v>0.0</v>
      </c>
      <c r="D4" s="2">
        <f>B4*(1-C4)</f>
        <v>593.0687999999999</v>
      </c>
      <c r="E4" s="3">
        <f>1/(1+Inputs!$B$4)^A4</f>
        <v>0.9009009009009008</v>
      </c>
      <c r="F4" s="2">
        <f>D4*E4</f>
        <v>534.2962162162161</v>
      </c>
    </row>
    <row r="5">
      <c r="A5" s="4">
        <v>2.0</v>
      </c>
      <c r="B5" s="2">
        <f>B4*(1+Inputs!$B$10)</f>
        <v>538.8030047999999</v>
      </c>
      <c r="C5" s="3">
        <f>Inputs!$B$10/Inputs!$B$3</f>
        <v>0.0</v>
      </c>
      <c r="D5" s="2">
        <f>B5*(1-C5)</f>
        <v>538.8030047999999</v>
      </c>
      <c r="E5" s="3">
        <f>1/(1+Inputs!$B$4)^A5</f>
        <v>0.8116224332440547</v>
      </c>
      <c r="F5" s="2">
        <f>D5*E5</f>
        <v>437.304605794984</v>
      </c>
    </row>
    <row r="6">
      <c r="A6" s="4">
        <v>3.0</v>
      </c>
      <c r="B6" s="2">
        <f>B5*(1+Inputs!$B$10)</f>
        <v>489.50252986079994</v>
      </c>
      <c r="C6" s="3">
        <f>Inputs!$B$10/Inputs!$B$3</f>
        <v>0.0</v>
      </c>
      <c r="D6" s="2">
        <f>B6*(1-C6)</f>
        <v>489.50252986079994</v>
      </c>
      <c r="E6" s="3">
        <f>1/(1+Inputs!$B$4)^A6</f>
        <v>0.7311913813009502</v>
      </c>
      <c r="F6" s="2">
        <f>D6*E6</f>
        <v>357.9200309592279</v>
      </c>
    </row>
    <row r="7">
      <c r="A7" s="4">
        <v>4.0</v>
      </c>
      <c r="B7" s="2">
        <f>B6*(1+Inputs!$B$10)</f>
        <v>444.7130483785367</v>
      </c>
      <c r="C7" s="3">
        <f>Inputs!$B$10/Inputs!$B$3</f>
        <v>0.0</v>
      </c>
      <c r="D7" s="2">
        <f>B7*(1-C7)</f>
        <v>444.7130483785367</v>
      </c>
      <c r="E7" s="3">
        <f>1/(1+Inputs!$B$4)^A7</f>
        <v>0.6587309741450001</v>
      </c>
      <c r="F7" s="2">
        <f>D7*E7</f>
        <v>292.94625957338604</v>
      </c>
    </row>
    <row r="8">
      <c r="A8" s="4">
        <v>5.0</v>
      </c>
      <c r="B8" s="2">
        <f>B7*(1+Inputs!$B$10)</f>
        <v>404.0218044519006</v>
      </c>
      <c r="C8" s="3">
        <f>Inputs!$B$10/Inputs!$B$3</f>
        <v>0.0</v>
      </c>
      <c r="D8" s="2">
        <f>B8*(1-C8)</f>
        <v>404.0218044519006</v>
      </c>
      <c r="E8" s="3">
        <f>1/(1+Inputs!$B$4)^A8</f>
        <v>0.5934513280585586</v>
      </c>
      <c r="F8" s="2">
        <f>D8*E8</f>
        <v>239.76727641659568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19.36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-0.0915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27.0</v>
      </c>
      <c r="C4" s="3">
        <v>0.0022</v>
      </c>
      <c r="D4" s="3">
        <v>0.3</v>
      </c>
      <c r="E4" s="3">
        <v>0.3946</v>
      </c>
    </row>
    <row r="5">
      <c r="A5" t="inlineStr">
        <is>
          <t xml:space="preserve">Base</t>
        </is>
      </c>
      <c r="B5" s="2">
        <v>20.0</v>
      </c>
      <c r="C5" s="3">
        <v>-0.0828</v>
      </c>
      <c r="D5" s="3">
        <v>0.45</v>
      </c>
      <c r="E5" s="3">
        <v>0.0331</v>
      </c>
    </row>
    <row r="6">
      <c r="A6" t="inlineStr">
        <is>
          <t xml:space="preserve">Bear</t>
        </is>
      </c>
      <c r="B6" s="2">
        <v>13.0</v>
      </c>
      <c r="C6" s="3">
        <v>-0.1903</v>
      </c>
      <c r="D6" s="3">
        <v>0.25</v>
      </c>
      <c r="E6" s="3">
        <v>-0.3285</v>
      </c>
    </row>
    <row r="7">
      <c r="A7" t="inlineStr" s="1">
        <is>
          <t xml:space="preserve">E[r] (probability-weighted)</t>
        </is>
      </c>
      <c r="E7" s="3">
        <v>0.0511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9.50%</t>
        </is>
      </c>
      <c r="B4" s="4">
        <v>34.2172</v>
      </c>
      <c r="C4" s="4">
        <v>38.0946</v>
      </c>
      <c r="D4" s="4">
        <v>40.8541</v>
      </c>
      <c r="E4" s="4">
        <v>45.2678</v>
      </c>
      <c r="F4" s="4">
        <v>48.4004</v>
      </c>
      <c r="G4" s="4">
        <v>56.9326</v>
      </c>
    </row>
    <row r="5">
      <c r="A5" t="inlineStr" s="1">
        <is>
          <t xml:space="preserve">10.25%</t>
        </is>
      </c>
      <c r="B5" s="4">
        <v>30.1521</v>
      </c>
      <c r="C5" s="4">
        <v>33.436</v>
      </c>
      <c r="D5" s="4">
        <v>35.7621</v>
      </c>
      <c r="E5" s="4">
        <v>39.4649</v>
      </c>
      <c r="F5" s="4">
        <v>42.0804</v>
      </c>
      <c r="G5" s="4">
        <v>49.1557</v>
      </c>
    </row>
    <row r="6">
      <c r="A6" t="inlineStr" s="1">
        <is>
          <t xml:space="preserve">11.00%</t>
        </is>
      </c>
      <c r="B6" s="4">
        <v>26.7986</v>
      </c>
      <c r="C6" s="4">
        <v>29.6008</v>
      </c>
      <c r="D6" s="4">
        <v>31.5755</v>
      </c>
      <c r="E6" s="4">
        <v>34.7025</v>
      </c>
      <c r="F6" s="4">
        <v>36.8998</v>
      </c>
      <c r="G6" s="4">
        <v>42.7982</v>
      </c>
    </row>
    <row r="7">
      <c r="A7" t="inlineStr" s="1">
        <is>
          <t xml:space="preserve">11.75%</t>
        </is>
      </c>
      <c r="B7" s="4">
        <v>23.9838</v>
      </c>
      <c r="C7" s="4">
        <v>26.3886</v>
      </c>
      <c r="D7" s="4">
        <v>28.0738</v>
      </c>
      <c r="E7" s="4">
        <v>30.727</v>
      </c>
      <c r="F7" s="4">
        <v>32.5804</v>
      </c>
      <c r="G7" s="4">
        <v>37.5129</v>
      </c>
    </row>
    <row r="8">
      <c r="A8" t="inlineStr" s="1">
        <is>
          <t xml:space="preserve">12.50%</t>
        </is>
      </c>
      <c r="B8" s="4">
        <v>21.5868</v>
      </c>
      <c r="C8" s="4">
        <v>23.6593</v>
      </c>
      <c r="D8" s="4">
        <v>25.1027</v>
      </c>
      <c r="E8" s="4">
        <v>27.3607</v>
      </c>
      <c r="F8" s="4">
        <v>28.9276</v>
      </c>
      <c r="G8" s="4">
        <v>33.0569</v>
      </c>
    </row>
    <row r="9"/>
    <row r="10">
      <c r="A10" t="inlineStr">
        <is>
          <t xml:space="preserve">Bold cells ≥ current price (19.36). The conclusion is dominated by WACC and growth.</t>
        </is>
      </c>
    </row>
  </sheetData>
</worksheet>
</file>