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Sparebanken More (MORG.OL)</t>
        </is>
      </c>
    </row>
    <row r="2">
      <c r="A2" t="inlineStr">
        <is>
          <t xml:space="preserve">equity frame (residual income / ROE − Ke)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0.0706</v>
      </c>
    </row>
    <row r="6">
      <c r="A6" t="inlineStr">
        <is>
          <t xml:space="preserve">Book value / share</t>
        </is>
      </c>
      <c r="B6" s="2">
        <v>192.51</v>
      </c>
    </row>
    <row r="7">
      <c r="A7" t="inlineStr">
        <is>
          <t xml:space="preserve">Sustainable ROE (observed)</t>
        </is>
      </c>
      <c r="B7" s="3">
        <v>0.1053</v>
      </c>
    </row>
    <row r="8">
      <c r="A8" t="inlineStr">
        <is>
          <t xml:space="preserve">Cost of equity Ke</t>
        </is>
      </c>
      <c r="B8" s="3">
        <v>0.1</v>
      </c>
    </row>
    <row r="9">
      <c r="A9" t="inlineStr">
        <is>
          <t xml:space="preserve">ROE − Ke spread (pp)</t>
        </is>
      </c>
      <c r="B9" s="2">
        <v>0.53</v>
      </c>
    </row>
    <row r="10">
      <c r="A10" t="inlineStr">
        <is>
          <t xml:space="preserve">Current P/B</t>
        </is>
      </c>
      <c r="B10" s="2">
        <v>0.5803</v>
      </c>
    </row>
    <row r="11">
      <c r="A11" t="inlineStr">
        <is>
          <t xml:space="preserve">Justified P/B</t>
        </is>
      </c>
      <c r="B11" s="2">
        <v>1.075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9586.0</v>
      </c>
    </row>
    <row r="3">
      <c r="A3" t="inlineStr">
        <is>
          <t xml:space="preserve">Sustainable ROE</t>
        </is>
      </c>
      <c r="B3" s="6">
        <v>0.1053</v>
      </c>
    </row>
    <row r="4">
      <c r="A4" t="inlineStr">
        <is>
          <t xml:space="preserve">Cost of equity Ke</t>
        </is>
      </c>
      <c r="B4" s="6">
        <v>0.1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49.796</v>
      </c>
    </row>
    <row r="9">
      <c r="A9" t="inlineStr">
        <is>
          <t xml:space="preserve">Share price</t>
        </is>
      </c>
      <c r="B9" s="5">
        <v>111.72</v>
      </c>
    </row>
    <row r="10"/>
    <row r="11">
      <c r="A11" t="inlineStr">
        <is>
          <t xml:space="preserve">Book value / share  = equity / shares</t>
        </is>
      </c>
      <c r="B11" s="2">
        <f>B2/B8</f>
        <v>192.51</v>
      </c>
    </row>
    <row r="12">
      <c r="A12" t="inlineStr">
        <is>
          <t xml:space="preserve">Market cap  = price × shares</t>
        </is>
      </c>
      <c r="B12" s="4">
        <f>B9*B8</f>
        <v>5563.2091199999995</v>
      </c>
    </row>
    <row r="13">
      <c r="A13" t="inlineStr">
        <is>
          <t xml:space="preserve">Current P/B  = mcap / book</t>
        </is>
      </c>
      <c r="B13" s="2">
        <f>B12/B2</f>
        <v>0.5803472897976215</v>
      </c>
    </row>
    <row r="14">
      <c r="A14" t="inlineStr">
        <is>
          <t xml:space="preserve">Justified P/B  = (ROE−g)/(Ke−g)</t>
        </is>
      </c>
      <c r="B14" s="2">
        <f>(B3-B6)/(B4-B6)</f>
        <v>1.0757142857142856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9586.0</v>
      </c>
      <c r="C4" s="3">
        <f>Inputs!$B$3-Inputs!$B$4</f>
        <v>0.005299999999999999</v>
      </c>
      <c r="D4" s="2">
        <f>B4*C4</f>
        <v>50.80579999999999</v>
      </c>
      <c r="E4" s="3">
        <f>1/(1+Inputs!$B$4)^A4</f>
        <v>0.9090909090909091</v>
      </c>
      <c r="F4" s="2">
        <f>D4*E4</f>
        <v>46.1870909090909</v>
      </c>
    </row>
    <row r="5">
      <c r="A5" s="4">
        <v>2.0</v>
      </c>
      <c r="B5" s="2">
        <f>B4*(1+Inputs!$B$6)</f>
        <v>9873.58</v>
      </c>
      <c r="C5" s="3">
        <f>Inputs!$B$3-Inputs!$B$4</f>
        <v>0.005299999999999999</v>
      </c>
      <c r="D5" s="2">
        <f>B5*C5</f>
        <v>52.32997399999999</v>
      </c>
      <c r="E5" s="3">
        <f>1/(1+Inputs!$B$4)^A5</f>
        <v>0.8264462809917354</v>
      </c>
      <c r="F5" s="2">
        <f>D5*E5</f>
        <v>43.247912396694204</v>
      </c>
    </row>
    <row r="6">
      <c r="A6" s="4">
        <v>3.0</v>
      </c>
      <c r="B6" s="2">
        <f>B5*(1+Inputs!$B$6)</f>
        <v>10169.787400000001</v>
      </c>
      <c r="C6" s="3">
        <f>Inputs!$B$3-Inputs!$B$4</f>
        <v>0.005299999999999999</v>
      </c>
      <c r="D6" s="2">
        <f>B6*C6</f>
        <v>53.899873219999996</v>
      </c>
      <c r="E6" s="3">
        <f>1/(1+Inputs!$B$4)^A6</f>
        <v>0.7513148009015775</v>
      </c>
      <c r="F6" s="2">
        <f>D6*E6</f>
        <v>40.495772516904566</v>
      </c>
    </row>
    <row r="7">
      <c r="A7" s="4">
        <v>4.0</v>
      </c>
      <c r="B7" s="2">
        <f>B6*(1+Inputs!$B$6)</f>
        <v>10474.881022000001</v>
      </c>
      <c r="C7" s="3">
        <f>Inputs!$B$3-Inputs!$B$4</f>
        <v>0.005299999999999999</v>
      </c>
      <c r="D7" s="2">
        <f>B7*C7</f>
        <v>55.516869416599995</v>
      </c>
      <c r="E7" s="3">
        <f>1/(1+Inputs!$B$4)^A7</f>
        <v>0.6830134553650705</v>
      </c>
      <c r="F7" s="2">
        <f>D7*E7</f>
        <v>37.91876881128337</v>
      </c>
    </row>
    <row r="8">
      <c r="A8" s="4">
        <v>5.0</v>
      </c>
      <c r="B8" s="2">
        <f>B7*(1+Inputs!$B$6)</f>
        <v>10789.127452660001</v>
      </c>
      <c r="C8" s="3">
        <f>Inputs!$B$3-Inputs!$B$4</f>
        <v>0.005299999999999999</v>
      </c>
      <c r="D8" s="2">
        <f>B8*C8</f>
        <v>57.182375499097994</v>
      </c>
      <c r="E8" s="3">
        <f>1/(1+Inputs!$B$4)^A8</f>
        <v>0.6209213230591549</v>
      </c>
      <c r="F8" s="2">
        <f>D8*E8</f>
        <v>35.505756250565334</v>
      </c>
    </row>
    <row r="9">
      <c r="A9" s="4">
        <v>6.0</v>
      </c>
      <c r="B9" s="2">
        <f>B8*(1+Inputs!$B$6)</f>
        <v>11112.801276239801</v>
      </c>
      <c r="C9" s="3">
        <f>Inputs!$B$3-Inputs!$B$4</f>
        <v>0.005299999999999999</v>
      </c>
      <c r="D9" s="2">
        <f>B9*C9</f>
        <v>58.897846764070934</v>
      </c>
      <c r="E9" s="3">
        <f>1/(1+Inputs!$B$4)^A9</f>
        <v>0.5644739300537772</v>
      </c>
      <c r="F9" s="2">
        <f>D9*E9</f>
        <v>33.246299034620264</v>
      </c>
    </row>
    <row r="10">
      <c r="A10" s="4">
        <v>7.0</v>
      </c>
      <c r="B10" s="2">
        <f>B9*(1+Inputs!$B$6)</f>
        <v>11446.185314526996</v>
      </c>
      <c r="C10" s="3">
        <f>Inputs!$B$3-Inputs!$B$4</f>
        <v>0.005299999999999999</v>
      </c>
      <c r="D10" s="2">
        <f>B10*C10</f>
        <v>60.66478216699307</v>
      </c>
      <c r="E10" s="3">
        <f>1/(1+Inputs!$B$4)^A10</f>
        <v>0.5131581182307065</v>
      </c>
      <c r="F10" s="2">
        <f>D10*E10</f>
        <v>31.13062545968988</v>
      </c>
    </row>
    <row r="11">
      <c r="A11" s="4">
        <v>8.0</v>
      </c>
      <c r="B11" s="2">
        <f>B10*(1+Inputs!$B$6)</f>
        <v>11789.570873962806</v>
      </c>
      <c r="C11" s="3">
        <f>Inputs!$B$3-Inputs!$B$4</f>
        <v>0.005299999999999999</v>
      </c>
      <c r="D11" s="2">
        <f>B11*C11</f>
        <v>62.48472563200286</v>
      </c>
      <c r="E11" s="3">
        <f>1/(1+Inputs!$B$4)^A11</f>
        <v>0.4665073802097331</v>
      </c>
      <c r="F11" s="2">
        <f>D11*E11</f>
        <v>29.149585657709615</v>
      </c>
    </row>
    <row r="12">
      <c r="A12" s="4">
        <v>9.0</v>
      </c>
      <c r="B12" s="2">
        <f>B11*(1+Inputs!$B$6)</f>
        <v>12143.258000181691</v>
      </c>
      <c r="C12" s="3">
        <f>Inputs!$B$3-Inputs!$B$4</f>
        <v>0.005299999999999999</v>
      </c>
      <c r="D12" s="2">
        <f>B12*C12</f>
        <v>64.35926740096295</v>
      </c>
      <c r="E12" s="3">
        <f>1/(1+Inputs!$B$4)^A12</f>
        <v>0.42409761837248455</v>
      </c>
      <c r="F12" s="2">
        <f>D12*E12</f>
        <v>27.29461202494627</v>
      </c>
    </row>
    <row r="13">
      <c r="A13" s="4">
        <v>10.0</v>
      </c>
      <c r="B13" s="2">
        <f>B12*(1+Inputs!$B$6)</f>
        <v>12507.555740187143</v>
      </c>
      <c r="C13" s="3">
        <f>Inputs!$B$3-Inputs!$B$4</f>
        <v>0.005299999999999999</v>
      </c>
      <c r="D13" s="2">
        <f>B13*C13</f>
        <v>66.29004542299185</v>
      </c>
      <c r="E13" s="3">
        <f>1/(1+Inputs!$B$4)^A13</f>
        <v>0.3855432894295314</v>
      </c>
      <c r="F13" s="2">
        <f>D13*E13</f>
        <v>25.557682168813333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9586.0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111.72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0.0706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122.0</v>
      </c>
      <c r="C4" s="3">
        <v>0.0744</v>
      </c>
      <c r="D4" s="3">
        <v>0.25</v>
      </c>
      <c r="E4" s="3">
        <v>0.092</v>
      </c>
    </row>
    <row r="5">
      <c r="A5" t="inlineStr">
        <is>
          <t xml:space="preserve">Base</t>
        </is>
      </c>
      <c r="B5" s="2">
        <v>110.0</v>
      </c>
      <c r="C5" s="3">
        <v>0.07</v>
      </c>
      <c r="D5" s="3">
        <v>0.5</v>
      </c>
      <c r="E5" s="3">
        <v>-0.0154</v>
      </c>
    </row>
    <row r="6">
      <c r="A6" t="inlineStr">
        <is>
          <t xml:space="preserve">Bear</t>
        </is>
      </c>
      <c r="B6" s="2">
        <v>95.0</v>
      </c>
      <c r="C6" s="3">
        <v>0.0645</v>
      </c>
      <c r="D6" s="3">
        <v>0.25</v>
      </c>
      <c r="E6" s="3">
        <v>-0.1497</v>
      </c>
    </row>
    <row r="7">
      <c r="A7" t="inlineStr" s="1">
        <is>
          <t xml:space="preserve">E[r] (probability-weighted)</t>
        </is>
      </c>
      <c r="E7" s="3">
        <v>-0.0221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8.50%</t>
        </is>
      </c>
      <c r="B4" s="4">
        <v>245.0127</v>
      </c>
      <c r="C4" s="4">
        <v>385.02</v>
      </c>
      <c r="D4" s="4">
        <v>525.0273</v>
      </c>
      <c r="E4" s="4">
        <v>665.0345</v>
      </c>
      <c r="F4" s="4">
        <v>805.0418</v>
      </c>
      <c r="G4" s="4">
        <v>945.0491</v>
      </c>
      <c r="H4" s="4">
        <v>1085.0564</v>
      </c>
    </row>
    <row r="5">
      <c r="A5" t="inlineStr" s="1">
        <is>
          <t xml:space="preserve">9.25%</t>
        </is>
      </c>
      <c r="B5" s="4">
        <v>215.6112</v>
      </c>
      <c r="C5" s="4">
        <v>338.8176</v>
      </c>
      <c r="D5" s="4">
        <v>462.024</v>
      </c>
      <c r="E5" s="4">
        <v>585.2304</v>
      </c>
      <c r="F5" s="4">
        <v>708.4368</v>
      </c>
      <c r="G5" s="4">
        <v>831.6432</v>
      </c>
      <c r="H5" s="4">
        <v>954.8496</v>
      </c>
    </row>
    <row r="6">
      <c r="A6" t="inlineStr" s="1">
        <is>
          <t xml:space="preserve">10.00%</t>
        </is>
      </c>
      <c r="B6" s="4">
        <v>192.51</v>
      </c>
      <c r="C6" s="4">
        <v>302.5157</v>
      </c>
      <c r="D6" s="4">
        <v>412.5214</v>
      </c>
      <c r="E6" s="4">
        <v>522.5271</v>
      </c>
      <c r="F6" s="4">
        <v>632.5329</v>
      </c>
      <c r="G6" s="4">
        <v>742.5386</v>
      </c>
      <c r="H6" s="4">
        <v>852.5443</v>
      </c>
    </row>
    <row r="7">
      <c r="A7" t="inlineStr" s="1">
        <is>
          <t xml:space="preserve">10.75%</t>
        </is>
      </c>
      <c r="B7" s="4">
        <v>173.88</v>
      </c>
      <c r="C7" s="4">
        <v>273.24</v>
      </c>
      <c r="D7" s="4">
        <v>372.6</v>
      </c>
      <c r="E7" s="4">
        <v>471.96</v>
      </c>
      <c r="F7" s="4">
        <v>571.32</v>
      </c>
      <c r="G7" s="4">
        <v>670.68</v>
      </c>
      <c r="H7" s="4">
        <v>770.04</v>
      </c>
    </row>
    <row r="8">
      <c r="A8" t="inlineStr" s="1">
        <is>
          <t xml:space="preserve">11.50%</t>
        </is>
      </c>
      <c r="B8" s="4">
        <v>158.5376</v>
      </c>
      <c r="C8" s="4">
        <v>249.1306</v>
      </c>
      <c r="D8" s="4">
        <v>339.7235</v>
      </c>
      <c r="E8" s="4">
        <v>430.3165</v>
      </c>
      <c r="F8" s="4">
        <v>520.9094</v>
      </c>
      <c r="G8" s="4">
        <v>611.5024</v>
      </c>
      <c r="H8" s="4">
        <v>702.0953</v>
      </c>
    </row>
    <row r="9"/>
    <row r="10">
      <c r="A10" t="inlineStr">
        <is>
          <t xml:space="preserve">Bold cells ≥ current price (111.72). Dominated by cost of equity and sustainable ROE.</t>
        </is>
      </c>
    </row>
  </sheetData>
</worksheet>
</file>