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 1 SMN (MING.OL)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0.0937</v>
      </c>
    </row>
    <row r="6">
      <c r="A6" t="inlineStr">
        <is>
          <t xml:space="preserve">Book value / share</t>
        </is>
      </c>
      <c r="B6" s="2">
        <v>206.39</v>
      </c>
    </row>
    <row r="7">
      <c r="A7" t="inlineStr">
        <is>
          <t xml:space="preserve">Sustainable ROE (observed)</t>
        </is>
      </c>
      <c r="B7" s="3">
        <v>0.1415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4.15</v>
      </c>
    </row>
    <row r="10">
      <c r="A10" t="inlineStr">
        <is>
          <t xml:space="preserve">Current P/B</t>
        </is>
      </c>
      <c r="B10" s="2">
        <v>0.9099</v>
      </c>
    </row>
    <row r="11">
      <c r="A11" t="inlineStr">
        <is>
          <t xml:space="preserve">Justified P/B</t>
        </is>
      </c>
      <c r="B11" s="2">
        <v>1.593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29760.0</v>
      </c>
    </row>
    <row r="3">
      <c r="A3" t="inlineStr">
        <is>
          <t xml:space="preserve">Sustainable ROE</t>
        </is>
      </c>
      <c r="B3" s="6">
        <v>0.1415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144.191</v>
      </c>
    </row>
    <row r="9">
      <c r="A9" t="inlineStr">
        <is>
          <t xml:space="preserve">Share price</t>
        </is>
      </c>
      <c r="B9" s="5">
        <v>187.8</v>
      </c>
    </row>
    <row r="10"/>
    <row r="11">
      <c r="A11" t="inlineStr">
        <is>
          <t xml:space="preserve">Book value / share  = equity / shares</t>
        </is>
      </c>
      <c r="B11" s="2">
        <f>B2/B8</f>
        <v>206.39</v>
      </c>
    </row>
    <row r="12">
      <c r="A12" t="inlineStr">
        <is>
          <t xml:space="preserve">Market cap  = price × shares</t>
        </is>
      </c>
      <c r="B12" s="4">
        <f>B9*B8</f>
        <v>27079.0698</v>
      </c>
    </row>
    <row r="13">
      <c r="A13" t="inlineStr">
        <is>
          <t xml:space="preserve">Current P/B  = mcap / book</t>
        </is>
      </c>
      <c r="B13" s="2">
        <f>B12/B2</f>
        <v>0.9099149798387097</v>
      </c>
    </row>
    <row r="14">
      <c r="A14" t="inlineStr">
        <is>
          <t xml:space="preserve">Justified P/B  = (ROE−g)/(Ke−g)</t>
        </is>
      </c>
      <c r="B14" s="2">
        <f>(B3-B6)/(B4-B6)</f>
        <v>1.5928571428571425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29760.0</v>
      </c>
      <c r="C4" s="3">
        <f>Inputs!$B$3-Inputs!$B$4</f>
        <v>0.04149999999999998</v>
      </c>
      <c r="D4" s="2">
        <f>B4*C4</f>
        <v>1235.0399999999995</v>
      </c>
      <c r="E4" s="3">
        <f>1/(1+Inputs!$B$4)^A4</f>
        <v>0.9090909090909091</v>
      </c>
      <c r="F4" s="2">
        <f>D4*E4</f>
        <v>1122.763636363636</v>
      </c>
    </row>
    <row r="5">
      <c r="A5" s="4">
        <v>2.0</v>
      </c>
      <c r="B5" s="2">
        <f>B4*(1+Inputs!$B$6)</f>
        <v>30652.8</v>
      </c>
      <c r="C5" s="3">
        <f>Inputs!$B$3-Inputs!$B$4</f>
        <v>0.04149999999999998</v>
      </c>
      <c r="D5" s="2">
        <f>B5*C5</f>
        <v>1272.0911999999994</v>
      </c>
      <c r="E5" s="3">
        <f>1/(1+Inputs!$B$4)^A5</f>
        <v>0.8264462809917354</v>
      </c>
      <c r="F5" s="2">
        <f>D5*E5</f>
        <v>1051.3150413223134</v>
      </c>
    </row>
    <row r="6">
      <c r="A6" s="4">
        <v>3.0</v>
      </c>
      <c r="B6" s="2">
        <f>B5*(1+Inputs!$B$6)</f>
        <v>31572.384000000002</v>
      </c>
      <c r="C6" s="3">
        <f>Inputs!$B$3-Inputs!$B$4</f>
        <v>0.04149999999999998</v>
      </c>
      <c r="D6" s="2">
        <f>B6*C6</f>
        <v>1310.2539359999994</v>
      </c>
      <c r="E6" s="3">
        <f>1/(1+Inputs!$B$4)^A6</f>
        <v>0.7513148009015775</v>
      </c>
      <c r="F6" s="2">
        <f>D6*E6</f>
        <v>984.4131750563479</v>
      </c>
    </row>
    <row r="7">
      <c r="A7" s="4">
        <v>4.0</v>
      </c>
      <c r="B7" s="2">
        <f>B6*(1+Inputs!$B$6)</f>
        <v>32519.55552</v>
      </c>
      <c r="C7" s="3">
        <f>Inputs!$B$3-Inputs!$B$4</f>
        <v>0.04149999999999998</v>
      </c>
      <c r="D7" s="2">
        <f>B7*C7</f>
        <v>1349.5615540799995</v>
      </c>
      <c r="E7" s="3">
        <f>1/(1+Inputs!$B$4)^A7</f>
        <v>0.6830134553650705</v>
      </c>
      <c r="F7" s="2">
        <f>D7*E7</f>
        <v>921.768700280035</v>
      </c>
    </row>
    <row r="8">
      <c r="A8" s="4">
        <v>5.0</v>
      </c>
      <c r="B8" s="2">
        <f>B7*(1+Inputs!$B$6)</f>
        <v>33495.1421856</v>
      </c>
      <c r="C8" s="3">
        <f>Inputs!$B$3-Inputs!$B$4</f>
        <v>0.04149999999999998</v>
      </c>
      <c r="D8" s="2">
        <f>B8*C8</f>
        <v>1390.0484007023995</v>
      </c>
      <c r="E8" s="3">
        <f>1/(1+Inputs!$B$4)^A8</f>
        <v>0.6209213230591549</v>
      </c>
      <c r="F8" s="2">
        <f>D8*E8</f>
        <v>863.1106920803962</v>
      </c>
    </row>
    <row r="9">
      <c r="A9" s="4">
        <v>6.0</v>
      </c>
      <c r="B9" s="2">
        <f>B8*(1+Inputs!$B$6)</f>
        <v>34499.996451168</v>
      </c>
      <c r="C9" s="3">
        <f>Inputs!$B$3-Inputs!$B$4</f>
        <v>0.04149999999999998</v>
      </c>
      <c r="D9" s="2">
        <f>B9*C9</f>
        <v>1431.7498527234713</v>
      </c>
      <c r="E9" s="3">
        <f>1/(1+Inputs!$B$4)^A9</f>
        <v>0.5644739300537772</v>
      </c>
      <c r="F9" s="2">
        <f>D9*E9</f>
        <v>808.1854662207346</v>
      </c>
    </row>
    <row r="10">
      <c r="A10" s="4">
        <v>7.0</v>
      </c>
      <c r="B10" s="2">
        <f>B9*(1+Inputs!$B$6)</f>
        <v>35534.99634470304</v>
      </c>
      <c r="C10" s="3">
        <f>Inputs!$B$3-Inputs!$B$4</f>
        <v>0.04149999999999998</v>
      </c>
      <c r="D10" s="2">
        <f>B10*C10</f>
        <v>1474.7023483051755</v>
      </c>
      <c r="E10" s="3">
        <f>1/(1+Inputs!$B$4)^A10</f>
        <v>0.5131581182307065</v>
      </c>
      <c r="F10" s="2">
        <f>D10*E10</f>
        <v>756.7554820066877</v>
      </c>
    </row>
    <row r="11">
      <c r="A11" s="4">
        <v>8.0</v>
      </c>
      <c r="B11" s="2">
        <f>B10*(1+Inputs!$B$6)</f>
        <v>36601.04623504413</v>
      </c>
      <c r="C11" s="3">
        <f>Inputs!$B$3-Inputs!$B$4</f>
        <v>0.04149999999999998</v>
      </c>
      <c r="D11" s="2">
        <f>B11*C11</f>
        <v>1518.9434187543307</v>
      </c>
      <c r="E11" s="3">
        <f>1/(1+Inputs!$B$4)^A11</f>
        <v>0.4665073802097331</v>
      </c>
      <c r="F11" s="2">
        <f>D11*E11</f>
        <v>708.5983149698984</v>
      </c>
    </row>
    <row r="12">
      <c r="A12" s="4">
        <v>9.0</v>
      </c>
      <c r="B12" s="2">
        <f>B11*(1+Inputs!$B$6)</f>
        <v>37699.07762209546</v>
      </c>
      <c r="C12" s="3">
        <f>Inputs!$B$3-Inputs!$B$4</f>
        <v>0.04149999999999998</v>
      </c>
      <c r="D12" s="2">
        <f>B12*C12</f>
        <v>1564.5117213169608</v>
      </c>
      <c r="E12" s="3">
        <f>1/(1+Inputs!$B$4)^A12</f>
        <v>0.42409761837248455</v>
      </c>
      <c r="F12" s="2">
        <f>D12*E12</f>
        <v>663.5056949263593</v>
      </c>
    </row>
    <row r="13">
      <c r="A13" s="4">
        <v>10.0</v>
      </c>
      <c r="B13" s="2">
        <f>B12*(1+Inputs!$B$6)</f>
        <v>38830.04995075832</v>
      </c>
      <c r="C13" s="3">
        <f>Inputs!$B$3-Inputs!$B$4</f>
        <v>0.04149999999999998</v>
      </c>
      <c r="D13" s="2">
        <f>B13*C13</f>
        <v>1611.4470729564696</v>
      </c>
      <c r="E13" s="3">
        <f>1/(1+Inputs!$B$4)^A13</f>
        <v>0.3855432894295314</v>
      </c>
      <c r="F13" s="2">
        <f>D13*E13</f>
        <v>621.2826052492273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29760.0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187.8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0.0937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230.0</v>
      </c>
      <c r="C4" s="3">
        <v>0.108</v>
      </c>
      <c r="D4" s="3">
        <v>0.35</v>
      </c>
      <c r="E4" s="3">
        <v>0.2247</v>
      </c>
    </row>
    <row r="5">
      <c r="A5" t="inlineStr">
        <is>
          <t xml:space="preserve">Base</t>
        </is>
      </c>
      <c r="B5" s="2">
        <v>203.0</v>
      </c>
      <c r="C5" s="3">
        <v>0.0989</v>
      </c>
      <c r="D5" s="3">
        <v>0.45</v>
      </c>
      <c r="E5" s="3">
        <v>0.0809</v>
      </c>
    </row>
    <row r="6">
      <c r="A6" t="inlineStr">
        <is>
          <t xml:space="preserve">Bear</t>
        </is>
      </c>
      <c r="B6" s="2">
        <v>165.0</v>
      </c>
      <c r="C6" s="3">
        <v>0.086</v>
      </c>
      <c r="D6" s="3">
        <v>0.2</v>
      </c>
      <c r="E6" s="3">
        <v>-0.1214</v>
      </c>
    </row>
    <row r="7">
      <c r="A7" t="inlineStr" s="1">
        <is>
          <t xml:space="preserve">E[r] (probability-weighted)</t>
        </is>
      </c>
      <c r="E7" s="3">
        <v>0.0908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262.6782</v>
      </c>
      <c r="C4" s="4">
        <v>412.78</v>
      </c>
      <c r="D4" s="4">
        <v>562.8818</v>
      </c>
      <c r="E4" s="4">
        <v>712.9836</v>
      </c>
      <c r="F4" s="4">
        <v>863.0855</v>
      </c>
      <c r="G4" s="4">
        <v>1013.1873</v>
      </c>
      <c r="H4" s="4">
        <v>1163.2891</v>
      </c>
    </row>
    <row r="5">
      <c r="A5" t="inlineStr" s="1">
        <is>
          <t xml:space="preserve">9.25%</t>
        </is>
      </c>
      <c r="B5" s="4">
        <v>231.1568</v>
      </c>
      <c r="C5" s="4">
        <v>363.2464</v>
      </c>
      <c r="D5" s="4">
        <v>495.336</v>
      </c>
      <c r="E5" s="4">
        <v>627.4256</v>
      </c>
      <c r="F5" s="4">
        <v>759.5152</v>
      </c>
      <c r="G5" s="4">
        <v>891.6048</v>
      </c>
      <c r="H5" s="4">
        <v>1023.6944</v>
      </c>
    </row>
    <row r="6">
      <c r="A6" t="inlineStr" s="1">
        <is>
          <t xml:space="preserve">10.00%</t>
        </is>
      </c>
      <c r="B6" s="4">
        <v>206.39</v>
      </c>
      <c r="C6" s="4">
        <v>324.3271</v>
      </c>
      <c r="D6" s="4">
        <v>442.2643</v>
      </c>
      <c r="E6" s="4">
        <v>560.2014</v>
      </c>
      <c r="F6" s="4">
        <v>678.1386</v>
      </c>
      <c r="G6" s="4">
        <v>796.0757</v>
      </c>
      <c r="H6" s="4">
        <v>914.0129</v>
      </c>
    </row>
    <row r="7">
      <c r="A7" t="inlineStr" s="1">
        <is>
          <t xml:space="preserve">10.75%</t>
        </is>
      </c>
      <c r="B7" s="4">
        <v>186.4168</v>
      </c>
      <c r="C7" s="4">
        <v>292.9406</v>
      </c>
      <c r="D7" s="4">
        <v>399.4645</v>
      </c>
      <c r="E7" s="4">
        <v>505.9884</v>
      </c>
      <c r="F7" s="4">
        <v>612.5123</v>
      </c>
      <c r="G7" s="4">
        <v>719.0361</v>
      </c>
      <c r="H7" s="4">
        <v>825.56</v>
      </c>
    </row>
    <row r="8">
      <c r="A8" t="inlineStr" s="1">
        <is>
          <t xml:space="preserve">11.50%</t>
        </is>
      </c>
      <c r="B8" s="4">
        <v>169.9682</v>
      </c>
      <c r="C8" s="4">
        <v>267.0929</v>
      </c>
      <c r="D8" s="4">
        <v>364.2176</v>
      </c>
      <c r="E8" s="4">
        <v>461.3424</v>
      </c>
      <c r="F8" s="4">
        <v>558.4671</v>
      </c>
      <c r="G8" s="4">
        <v>655.5918</v>
      </c>
      <c r="H8" s="4">
        <v>752.7165</v>
      </c>
    </row>
    <row r="9"/>
    <row r="10">
      <c r="A10" t="inlineStr">
        <is>
          <t xml:space="preserve">Bold cells ≥ current price (187.8). Dominated by cost of equity and sustainable ROE.</t>
        </is>
      </c>
    </row>
  </sheetData>
</worksheet>
</file>