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Lån og Spar Bank (LASP.CO)</t>
        </is>
      </c>
    </row>
    <row r="2">
      <c r="A2" t="inlineStr">
        <is>
          <t xml:space="preserve">equity frame (residual income / ROE − Ke)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0.1145</v>
      </c>
    </row>
    <row r="6">
      <c r="A6" t="inlineStr">
        <is>
          <t xml:space="preserve">Book value / share</t>
        </is>
      </c>
      <c r="B6" s="2">
        <v>1039.78</v>
      </c>
    </row>
    <row r="7">
      <c r="A7" t="inlineStr">
        <is>
          <t xml:space="preserve">Sustainable ROE (observed)</t>
        </is>
      </c>
      <c r="B7" s="3">
        <v>0.1139</v>
      </c>
    </row>
    <row r="8">
      <c r="A8" t="inlineStr">
        <is>
          <t xml:space="preserve">Cost of equity Ke</t>
        </is>
      </c>
      <c r="B8" s="3">
        <v>0.1</v>
      </c>
    </row>
    <row r="9">
      <c r="A9" t="inlineStr">
        <is>
          <t xml:space="preserve">ROE − Ke spread (pp)</t>
        </is>
      </c>
      <c r="B9" s="2">
        <v>1.39</v>
      </c>
    </row>
    <row r="10">
      <c r="A10" t="inlineStr">
        <is>
          <t xml:space="preserve">Current P/B</t>
        </is>
      </c>
      <c r="B10" s="2">
        <v>1.2069</v>
      </c>
    </row>
    <row r="11">
      <c r="A11" t="inlineStr">
        <is>
          <t xml:space="preserve">Justified P/B</t>
        </is>
      </c>
      <c r="B11" s="2">
        <v>1.199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3610.3</v>
      </c>
    </row>
    <row r="3">
      <c r="A3" t="inlineStr">
        <is>
          <t xml:space="preserve">Sustainable ROE</t>
        </is>
      </c>
      <c r="B3" s="6">
        <v>0.1139</v>
      </c>
    </row>
    <row r="4">
      <c r="A4" t="inlineStr">
        <is>
          <t xml:space="preserve">Cost of equity Ke</t>
        </is>
      </c>
      <c r="B4" s="6">
        <v>0.1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3.472</v>
      </c>
    </row>
    <row r="9">
      <c r="A9" t="inlineStr">
        <is>
          <t xml:space="preserve">Share price</t>
        </is>
      </c>
      <c r="B9" s="5">
        <v>1255.0</v>
      </c>
    </row>
    <row r="10"/>
    <row r="11">
      <c r="A11" t="inlineStr">
        <is>
          <t xml:space="preserve">Book value / share  = equity / shares</t>
        </is>
      </c>
      <c r="B11" s="2">
        <f>B2/B8</f>
        <v>1039.78</v>
      </c>
    </row>
    <row r="12">
      <c r="A12" t="inlineStr">
        <is>
          <t xml:space="preserve">Market cap  = price × shares</t>
        </is>
      </c>
      <c r="B12" s="4">
        <f>B9*B8</f>
        <v>4357.36</v>
      </c>
    </row>
    <row r="13">
      <c r="A13" t="inlineStr">
        <is>
          <t xml:space="preserve">Current P/B  = mcap / book</t>
        </is>
      </c>
      <c r="B13" s="2">
        <f>B12/B2</f>
        <v>1.2069246323020246</v>
      </c>
    </row>
    <row r="14">
      <c r="A14" t="inlineStr">
        <is>
          <t xml:space="preserve">Justified P/B  = (ROE−g)/(Ke−g)</t>
        </is>
      </c>
      <c r="B14" s="2">
        <f>(B3-B6)/(B4-B6)</f>
        <v>1.1985714285714284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3610.3</v>
      </c>
      <c r="C4" s="3">
        <f>Inputs!$B$3-Inputs!$B$4</f>
        <v>0.013899999999999996</v>
      </c>
      <c r="D4" s="2">
        <f>B4*C4</f>
        <v>50.18316999999999</v>
      </c>
      <c r="E4" s="3">
        <f>1/(1+Inputs!$B$4)^A4</f>
        <v>0.9090909090909091</v>
      </c>
      <c r="F4" s="2">
        <f>D4*E4</f>
        <v>45.62106363636362</v>
      </c>
    </row>
    <row r="5">
      <c r="A5" s="4">
        <v>2.0</v>
      </c>
      <c r="B5" s="2">
        <f>B4*(1+Inputs!$B$6)</f>
        <v>3718.6090000000004</v>
      </c>
      <c r="C5" s="3">
        <f>Inputs!$B$3-Inputs!$B$4</f>
        <v>0.013899999999999996</v>
      </c>
      <c r="D5" s="2">
        <f>B5*C5</f>
        <v>51.68866509999999</v>
      </c>
      <c r="E5" s="3">
        <f>1/(1+Inputs!$B$4)^A5</f>
        <v>0.8264462809917354</v>
      </c>
      <c r="F5" s="2">
        <f>D5*E5</f>
        <v>42.7179050413223</v>
      </c>
    </row>
    <row r="6">
      <c r="A6" s="4">
        <v>3.0</v>
      </c>
      <c r="B6" s="2">
        <f>B5*(1+Inputs!$B$6)</f>
        <v>3830.1672700000004</v>
      </c>
      <c r="C6" s="3">
        <f>Inputs!$B$3-Inputs!$B$4</f>
        <v>0.013899999999999996</v>
      </c>
      <c r="D6" s="2">
        <f>B6*C6</f>
        <v>53.23932505299999</v>
      </c>
      <c r="E6" s="3">
        <f>1/(1+Inputs!$B$4)^A6</f>
        <v>0.7513148009015775</v>
      </c>
      <c r="F6" s="2">
        <f>D6*E6</f>
        <v>39.99949290232905</v>
      </c>
    </row>
    <row r="7">
      <c r="A7" s="4">
        <v>4.0</v>
      </c>
      <c r="B7" s="2">
        <f>B6*(1+Inputs!$B$6)</f>
        <v>3945.0722881000006</v>
      </c>
      <c r="C7" s="3">
        <f>Inputs!$B$3-Inputs!$B$4</f>
        <v>0.013899999999999996</v>
      </c>
      <c r="D7" s="2">
        <f>B7*C7</f>
        <v>54.83650480458999</v>
      </c>
      <c r="E7" s="3">
        <f>1/(1+Inputs!$B$4)^A7</f>
        <v>0.6830134553650705</v>
      </c>
      <c r="F7" s="2">
        <f>D7*E7</f>
        <v>37.4540706267263</v>
      </c>
    </row>
    <row r="8">
      <c r="A8" s="4">
        <v>5.0</v>
      </c>
      <c r="B8" s="2">
        <f>B7*(1+Inputs!$B$6)</f>
        <v>4063.4244567430005</v>
      </c>
      <c r="C8" s="3">
        <f>Inputs!$B$3-Inputs!$B$4</f>
        <v>0.013899999999999996</v>
      </c>
      <c r="D8" s="2">
        <f>B8*C8</f>
        <v>56.48159994872769</v>
      </c>
      <c r="E8" s="3">
        <f>1/(1+Inputs!$B$4)^A8</f>
        <v>0.6209213230591549</v>
      </c>
      <c r="F8" s="2">
        <f>D8*E8</f>
        <v>35.070629768661895</v>
      </c>
    </row>
    <row r="9">
      <c r="A9" s="4">
        <v>6.0</v>
      </c>
      <c r="B9" s="2">
        <f>B8*(1+Inputs!$B$6)</f>
        <v>4185.32719044529</v>
      </c>
      <c r="C9" s="3">
        <f>Inputs!$B$3-Inputs!$B$4</f>
        <v>0.013899999999999996</v>
      </c>
      <c r="D9" s="2">
        <f>B9*C9</f>
        <v>58.17604794718952</v>
      </c>
      <c r="E9" s="3">
        <f>1/(1+Inputs!$B$4)^A9</f>
        <v>0.5644739300537772</v>
      </c>
      <c r="F9" s="2">
        <f>D9*E9</f>
        <v>32.838862419747045</v>
      </c>
    </row>
    <row r="10">
      <c r="A10" s="4">
        <v>7.0</v>
      </c>
      <c r="B10" s="2">
        <f>B9*(1+Inputs!$B$6)</f>
        <v>4310.8870061586495</v>
      </c>
      <c r="C10" s="3">
        <f>Inputs!$B$3-Inputs!$B$4</f>
        <v>0.013899999999999996</v>
      </c>
      <c r="D10" s="2">
        <f>B10*C10</f>
        <v>59.92132938560521</v>
      </c>
      <c r="E10" s="3">
        <f>1/(1+Inputs!$B$4)^A10</f>
        <v>0.5131581182307065</v>
      </c>
      <c r="F10" s="2">
        <f>D10*E10</f>
        <v>30.749116629399506</v>
      </c>
    </row>
    <row r="11">
      <c r="A11" s="4">
        <v>8.0</v>
      </c>
      <c r="B11" s="2">
        <f>B10*(1+Inputs!$B$6)</f>
        <v>4440.213616343409</v>
      </c>
      <c r="C11" s="3">
        <f>Inputs!$B$3-Inputs!$B$4</f>
        <v>0.013899999999999996</v>
      </c>
      <c r="D11" s="2">
        <f>B11*C11</f>
        <v>61.718969267173364</v>
      </c>
      <c r="E11" s="3">
        <f>1/(1+Inputs!$B$4)^A11</f>
        <v>0.4665073802097331</v>
      </c>
      <c r="F11" s="2">
        <f>D11*E11</f>
        <v>28.792354662074075</v>
      </c>
    </row>
    <row r="12">
      <c r="A12" s="4">
        <v>9.0</v>
      </c>
      <c r="B12" s="2">
        <f>B11*(1+Inputs!$B$6)</f>
        <v>4573.420024833711</v>
      </c>
      <c r="C12" s="3">
        <f>Inputs!$B$3-Inputs!$B$4</f>
        <v>0.013899999999999996</v>
      </c>
      <c r="D12" s="2">
        <f>B12*C12</f>
        <v>63.57053834518857</v>
      </c>
      <c r="E12" s="3">
        <f>1/(1+Inputs!$B$4)^A12</f>
        <v>0.42409761837248455</v>
      </c>
      <c r="F12" s="2">
        <f>D12*E12</f>
        <v>26.960113910851177</v>
      </c>
    </row>
    <row r="13">
      <c r="A13" s="4">
        <v>10.0</v>
      </c>
      <c r="B13" s="2">
        <f>B12*(1+Inputs!$B$6)</f>
        <v>4710.622625578722</v>
      </c>
      <c r="C13" s="3">
        <f>Inputs!$B$3-Inputs!$B$4</f>
        <v>0.013899999999999996</v>
      </c>
      <c r="D13" s="2">
        <f>B13*C13</f>
        <v>65.47765449554421</v>
      </c>
      <c r="E13" s="3">
        <f>1/(1+Inputs!$B$4)^A13</f>
        <v>0.3855432894295314</v>
      </c>
      <c r="F13" s="2">
        <f>D13*E13</f>
        <v>25.244470298342463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3610.3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1255.0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0.1145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1500.0</v>
      </c>
      <c r="C4" s="3">
        <v>0.131</v>
      </c>
      <c r="D4" s="3">
        <v>0.25</v>
      </c>
      <c r="E4" s="3">
        <v>0.1952</v>
      </c>
    </row>
    <row r="5">
      <c r="A5" t="inlineStr">
        <is>
          <t xml:space="preserve">Base</t>
        </is>
      </c>
      <c r="B5" s="2">
        <v>1340.0</v>
      </c>
      <c r="C5" s="3">
        <v>0.1202</v>
      </c>
      <c r="D5" s="3">
        <v>0.5</v>
      </c>
      <c r="E5" s="3">
        <v>0.0677</v>
      </c>
    </row>
    <row r="6">
      <c r="A6" t="inlineStr">
        <is>
          <t xml:space="preserve">Bear</t>
        </is>
      </c>
      <c r="B6" s="2">
        <v>1050.0</v>
      </c>
      <c r="C6" s="3">
        <v>0.1007</v>
      </c>
      <c r="D6" s="3">
        <v>0.25</v>
      </c>
      <c r="E6" s="3">
        <v>-0.1633</v>
      </c>
    </row>
    <row r="7">
      <c r="A7" t="inlineStr" s="1">
        <is>
          <t xml:space="preserve">E[r] (probability-weighted)</t>
        </is>
      </c>
      <c r="E7" s="3">
        <v>0.0418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8.50%</t>
        </is>
      </c>
      <c r="B4" s="4">
        <v>1323.3564</v>
      </c>
      <c r="C4" s="4">
        <v>2079.56</v>
      </c>
      <c r="D4" s="4">
        <v>2835.7636</v>
      </c>
      <c r="E4" s="4">
        <v>3591.9673</v>
      </c>
      <c r="F4" s="4">
        <v>4348.1709</v>
      </c>
      <c r="G4" s="4">
        <v>5104.3745</v>
      </c>
      <c r="H4" s="4">
        <v>5860.5782</v>
      </c>
    </row>
    <row r="5">
      <c r="A5" t="inlineStr" s="1">
        <is>
          <t xml:space="preserve">9.25%</t>
        </is>
      </c>
      <c r="B5" s="4">
        <v>1164.5536</v>
      </c>
      <c r="C5" s="4">
        <v>1830.0128</v>
      </c>
      <c r="D5" s="4">
        <v>2495.472</v>
      </c>
      <c r="E5" s="4">
        <v>3160.9312</v>
      </c>
      <c r="F5" s="4">
        <v>3826.3904</v>
      </c>
      <c r="G5" s="4">
        <v>4491.8496</v>
      </c>
      <c r="H5" s="4">
        <v>5157.3088</v>
      </c>
    </row>
    <row r="6">
      <c r="A6" t="inlineStr" s="1">
        <is>
          <t xml:space="preserve">10.00%</t>
        </is>
      </c>
      <c r="B6" s="4">
        <v>1039.78</v>
      </c>
      <c r="C6" s="4">
        <v>1633.94</v>
      </c>
      <c r="D6" s="4">
        <v>2228.1</v>
      </c>
      <c r="E6" s="4">
        <v>2822.26</v>
      </c>
      <c r="F6" s="4">
        <v>3416.42</v>
      </c>
      <c r="G6" s="4">
        <v>4010.58</v>
      </c>
      <c r="H6" s="4">
        <v>4604.74</v>
      </c>
    </row>
    <row r="7">
      <c r="A7" t="inlineStr" s="1">
        <is>
          <t xml:space="preserve">10.75%</t>
        </is>
      </c>
      <c r="B7" s="4">
        <v>939.1561</v>
      </c>
      <c r="C7" s="4">
        <v>1475.8168</v>
      </c>
      <c r="D7" s="4">
        <v>2012.4774</v>
      </c>
      <c r="E7" s="4">
        <v>2549.1381</v>
      </c>
      <c r="F7" s="4">
        <v>3085.7987</v>
      </c>
      <c r="G7" s="4">
        <v>3622.4594</v>
      </c>
      <c r="H7" s="4">
        <v>4159.12</v>
      </c>
    </row>
    <row r="8">
      <c r="A8" t="inlineStr" s="1">
        <is>
          <t xml:space="preserve">11.50%</t>
        </is>
      </c>
      <c r="B8" s="4">
        <v>856.2894</v>
      </c>
      <c r="C8" s="4">
        <v>1345.5976</v>
      </c>
      <c r="D8" s="4">
        <v>1834.9059</v>
      </c>
      <c r="E8" s="4">
        <v>2324.2141</v>
      </c>
      <c r="F8" s="4">
        <v>2813.5224</v>
      </c>
      <c r="G8" s="4">
        <v>3302.8306</v>
      </c>
      <c r="H8" s="4">
        <v>3792.1388</v>
      </c>
    </row>
    <row r="9"/>
    <row r="10">
      <c r="A10" t="inlineStr">
        <is>
          <t xml:space="preserve">Bold cells ≥ current price (1255.0). Dominated by cost of equity and sustainable ROE.</t>
        </is>
      </c>
    </row>
  </sheetData>
</worksheet>
</file>