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Hiab (HIAB.HE)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0.1887</v>
      </c>
    </row>
    <row r="6">
      <c r="A6" t="inlineStr">
        <is>
          <t xml:space="preserve">No-growth value / share</t>
        </is>
      </c>
      <c r="B6" s="2">
        <v>32.8308</v>
      </c>
    </row>
    <row r="7">
      <c r="A7" t="inlineStr">
        <is>
          <t xml:space="preserve">ROIC</t>
        </is>
      </c>
      <c r="B7" s="3">
        <v>0.1986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9.86</v>
      </c>
    </row>
    <row r="10">
      <c r="A10" t="inlineStr">
        <is>
          <t xml:space="preserve">Economic Profit / EVA</t>
        </is>
      </c>
      <c r="B10" s="2">
        <v>84.53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170.3</v>
      </c>
    </row>
    <row r="3">
      <c r="A3" t="inlineStr">
        <is>
          <t xml:space="preserve">ROIC</t>
        </is>
      </c>
      <c r="B3" s="6">
        <v>0.1986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-209.2</v>
      </c>
    </row>
    <row r="8">
      <c r="A8" t="inlineStr">
        <is>
          <t xml:space="preserve">Shares (m)</t>
        </is>
      </c>
      <c r="B8" s="5">
        <v>64.518653</v>
      </c>
    </row>
    <row r="9">
      <c r="A9" t="inlineStr">
        <is>
          <t xml:space="preserve">Share price</t>
        </is>
      </c>
      <c r="B9" s="5">
        <v>55.7</v>
      </c>
    </row>
    <row r="10">
      <c r="A10" t="inlineStr">
        <is>
          <t xml:space="preserve">Stage-1 growth g (engine driver)</t>
        </is>
      </c>
      <c r="B10" s="6">
        <v>0.1887</v>
      </c>
    </row>
    <row r="11"/>
    <row r="12">
      <c r="A12" t="inlineStr">
        <is>
          <t xml:space="preserve">Invested Capital  = NOPAT / ROIC</t>
        </is>
      </c>
      <c r="B12" s="2">
        <f>B2/B3</f>
        <v>857.7</v>
      </c>
    </row>
    <row r="13">
      <c r="A13" t="inlineStr">
        <is>
          <t xml:space="preserve">Market cap  = price × shares</t>
        </is>
      </c>
      <c r="B13" s="4">
        <f>B9*B8</f>
        <v>3593.6889721000002</v>
      </c>
    </row>
    <row r="14">
      <c r="A14" t="inlineStr">
        <is>
          <t xml:space="preserve">Enterprise value  = mcap + net debt</t>
        </is>
      </c>
      <c r="B14" s="4">
        <f>B13+B7</f>
        <v>3384.5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170.3</v>
      </c>
    </row>
    <row r="4">
      <c r="A4" t="inlineStr">
        <is>
          <t xml:space="preserve">Invested Capital</t>
        </is>
      </c>
      <c r="B4" s="2">
        <f>Inputs!B12</f>
        <v>857.7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85.77000000000001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84.53</v>
      </c>
    </row>
    <row r="8">
      <c r="A8" t="inlineStr">
        <is>
          <t xml:space="preserve">ROIC</t>
        </is>
      </c>
      <c r="B8" s="3">
        <f>Inputs!B3</f>
        <v>0.1986</v>
      </c>
    </row>
    <row r="9">
      <c r="A9" t="inlineStr">
        <is>
          <t xml:space="preserve">ROIC − WACC spread</t>
        </is>
      </c>
      <c r="B9" s="3">
        <f>Inputs!B3-Inputs!B4</f>
        <v>0.0986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202.43561000000003</v>
      </c>
      <c r="C4" s="3">
        <f>Inputs!$B$10/Inputs!$B$3</f>
        <v>0.95</v>
      </c>
      <c r="D4" s="2">
        <f>B4*(1-C4)</f>
        <v>10.12178050000001</v>
      </c>
      <c r="E4" s="3">
        <f>1/(1+Inputs!$B$4)^A4</f>
        <v>0.9090909090909091</v>
      </c>
      <c r="F4" s="2">
        <f>D4*E4</f>
        <v>9.201618636363646</v>
      </c>
    </row>
    <row r="5">
      <c r="A5" s="4">
        <v>2.0</v>
      </c>
      <c r="B5" s="2">
        <f>B4*(1+Inputs!$B$10)</f>
        <v>240.63520960700004</v>
      </c>
      <c r="C5" s="3">
        <f>Inputs!$B$10/Inputs!$B$3</f>
        <v>0.95</v>
      </c>
      <c r="D5" s="2">
        <f>B5*(1-C5)</f>
        <v>12.031760480350012</v>
      </c>
      <c r="E5" s="3">
        <f>1/(1+Inputs!$B$4)^A5</f>
        <v>0.8264462809917354</v>
      </c>
      <c r="F5" s="2">
        <f>D5*E5</f>
        <v>9.943603702768604</v>
      </c>
    </row>
    <row r="6">
      <c r="A6" s="4">
        <v>3.0</v>
      </c>
      <c r="B6" s="2">
        <f>B5*(1+Inputs!$B$10)</f>
        <v>286.04307365984096</v>
      </c>
      <c r="C6" s="3">
        <f>Inputs!$B$10/Inputs!$B$3</f>
        <v>0.95</v>
      </c>
      <c r="D6" s="2">
        <f>B6*(1-C6)</f>
        <v>14.30215368299206</v>
      </c>
      <c r="E6" s="3">
        <f>1/(1+Inputs!$B$4)^A6</f>
        <v>0.7513148009015775</v>
      </c>
      <c r="F6" s="2">
        <f>D6*E6</f>
        <v>10.745419746800943</v>
      </c>
    </row>
    <row r="7">
      <c r="A7" s="4">
        <v>4.0</v>
      </c>
      <c r="B7" s="2">
        <f>B6*(1+Inputs!$B$10)</f>
        <v>340.01940165945297</v>
      </c>
      <c r="C7" s="3">
        <f>Inputs!$B$10/Inputs!$B$3</f>
        <v>0.95</v>
      </c>
      <c r="D7" s="2">
        <f>B7*(1-C7)</f>
        <v>17.000970082972664</v>
      </c>
      <c r="E7" s="3">
        <f>1/(1+Inputs!$B$4)^A7</f>
        <v>0.6830134553650705</v>
      </c>
      <c r="F7" s="2">
        <f>D7*E7</f>
        <v>11.611891320929349</v>
      </c>
    </row>
    <row r="8">
      <c r="A8" s="4">
        <v>5.0</v>
      </c>
      <c r="B8" s="2">
        <f>B7*(1+Inputs!$B$10)</f>
        <v>404.1810627525918</v>
      </c>
      <c r="C8" s="3">
        <f>Inputs!$B$10/Inputs!$B$3</f>
        <v>0.95</v>
      </c>
      <c r="D8" s="2">
        <f>B8*(1-C8)</f>
        <v>20.209053137629606</v>
      </c>
      <c r="E8" s="3">
        <f>1/(1+Inputs!$B$4)^A8</f>
        <v>0.6209213230591549</v>
      </c>
      <c r="F8" s="2">
        <f>D8*E8</f>
        <v>12.548232011989741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55.7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0.1887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70.0</v>
      </c>
      <c r="C4" s="3">
        <v>0.1887</v>
      </c>
      <c r="D4" s="3">
        <v>0.3</v>
      </c>
      <c r="E4" s="3">
        <v>0.2567</v>
      </c>
    </row>
    <row r="5">
      <c r="A5" t="inlineStr">
        <is>
          <t xml:space="preserve">Base</t>
        </is>
      </c>
      <c r="B5" s="2">
        <v>56.0</v>
      </c>
      <c r="C5" s="3">
        <v>0.1887</v>
      </c>
      <c r="D5" s="3">
        <v>0.45</v>
      </c>
      <c r="E5" s="3">
        <v>0.0054</v>
      </c>
    </row>
    <row r="6">
      <c r="A6" t="inlineStr">
        <is>
          <t xml:space="preserve">Bear</t>
        </is>
      </c>
      <c r="B6" s="2">
        <v>42.0</v>
      </c>
      <c r="C6" s="3">
        <v>0.107</v>
      </c>
      <c r="D6" s="3">
        <v>0.25</v>
      </c>
      <c r="E6" s="3">
        <v>-0.246</v>
      </c>
    </row>
    <row r="7">
      <c r="A7" t="inlineStr" s="1">
        <is>
          <t xml:space="preserve">E[r] (probability-weighted)</t>
        </is>
      </c>
      <c r="E7" s="3">
        <v>0.018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39.8574</v>
      </c>
      <c r="C4" s="4">
        <v>43.2422</v>
      </c>
      <c r="D4" s="4">
        <v>45.6577</v>
      </c>
      <c r="E4" s="4">
        <v>49.5317</v>
      </c>
      <c r="F4" s="4">
        <v>52.2886</v>
      </c>
      <c r="G4" s="4">
        <v>59.8256</v>
      </c>
    </row>
    <row r="5">
      <c r="A5" t="inlineStr" s="1">
        <is>
          <t xml:space="preserve">9.25%</t>
        </is>
      </c>
      <c r="B5" s="4">
        <v>35.9551</v>
      </c>
      <c r="C5" s="4">
        <v>38.7617</v>
      </c>
      <c r="D5" s="4">
        <v>40.7547</v>
      </c>
      <c r="E5" s="4">
        <v>43.9349</v>
      </c>
      <c r="F5" s="4">
        <v>46.1867</v>
      </c>
      <c r="G5" s="4">
        <v>52.2988</v>
      </c>
    </row>
    <row r="6">
      <c r="A6" t="inlineStr" s="1">
        <is>
          <t xml:space="preserve">10.00%</t>
        </is>
      </c>
      <c r="B6" s="4">
        <v>32.8278</v>
      </c>
      <c r="C6" s="4">
        <v>35.1785</v>
      </c>
      <c r="D6" s="4">
        <v>36.8386</v>
      </c>
      <c r="E6" s="4">
        <v>39.4728</v>
      </c>
      <c r="F6" s="4">
        <v>41.3276</v>
      </c>
      <c r="G6" s="4">
        <v>46.3213</v>
      </c>
    </row>
    <row r="7">
      <c r="A7" t="inlineStr" s="1">
        <is>
          <t xml:space="preserve">10.75%</t>
        </is>
      </c>
      <c r="B7" s="4">
        <v>30.2645</v>
      </c>
      <c r="C7" s="4">
        <v>32.2479</v>
      </c>
      <c r="D7" s="4">
        <v>33.6401</v>
      </c>
      <c r="E7" s="4">
        <v>35.8355</v>
      </c>
      <c r="F7" s="4">
        <v>37.3715</v>
      </c>
      <c r="G7" s="4">
        <v>41.4686</v>
      </c>
    </row>
    <row r="8">
      <c r="A8" t="inlineStr" s="1">
        <is>
          <t xml:space="preserve">11.50%</t>
        </is>
      </c>
      <c r="B8" s="4">
        <v>28.1243</v>
      </c>
      <c r="C8" s="4">
        <v>29.8066</v>
      </c>
      <c r="D8" s="4">
        <v>30.9795</v>
      </c>
      <c r="E8" s="4">
        <v>32.816</v>
      </c>
      <c r="F8" s="4">
        <v>34.0918</v>
      </c>
      <c r="G8" s="4">
        <v>37.458</v>
      </c>
    </row>
    <row r="9"/>
    <row r="10">
      <c r="A10" t="inlineStr">
        <is>
          <t xml:space="preserve">Bold cells ≥ current price (55.7). The conclusion is dominated by WACC and growth.</t>
        </is>
      </c>
    </row>
  </sheetData>
</worksheet>
</file>