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Foroya Banki (FOBANK.CO)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0.1262</v>
      </c>
    </row>
    <row r="6">
      <c r="A6" t="inlineStr">
        <is>
          <t xml:space="preserve">Book value / share</t>
        </is>
      </c>
      <c r="B6" s="2">
        <v>195.3</v>
      </c>
    </row>
    <row r="7">
      <c r="A7" t="inlineStr">
        <is>
          <t xml:space="preserve">Sustainable ROE (observed)</t>
        </is>
      </c>
      <c r="B7" s="3">
        <v>0.1515</v>
      </c>
    </row>
    <row r="8">
      <c r="A8" t="inlineStr">
        <is>
          <t xml:space="preserve">Cost of equity Ke</t>
        </is>
      </c>
      <c r="B8" s="3">
        <v>0.105</v>
      </c>
    </row>
    <row r="9">
      <c r="A9" t="inlineStr">
        <is>
          <t xml:space="preserve">ROE − Ke spread (pp)</t>
        </is>
      </c>
      <c r="B9" s="2">
        <v>4.65</v>
      </c>
    </row>
    <row r="10">
      <c r="A10" t="inlineStr">
        <is>
          <t xml:space="preserve">Current P/B</t>
        </is>
      </c>
      <c r="B10" s="2">
        <v>1.2826</v>
      </c>
    </row>
    <row r="11">
      <c r="A11" t="inlineStr">
        <is>
          <t xml:space="preserve">Justified P/B</t>
        </is>
      </c>
      <c r="B11" s="2">
        <v>1.62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1869.8</v>
      </c>
    </row>
    <row r="3">
      <c r="A3" t="inlineStr">
        <is>
          <t xml:space="preserve">Sustainable ROE</t>
        </is>
      </c>
      <c r="B3" s="6">
        <v>0.1515</v>
      </c>
    </row>
    <row r="4">
      <c r="A4" t="inlineStr">
        <is>
          <t xml:space="preserve">Cost of equity Ke</t>
        </is>
      </c>
      <c r="B4" s="6">
        <v>0.105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9.574</v>
      </c>
    </row>
    <row r="9">
      <c r="A9" t="inlineStr">
        <is>
          <t xml:space="preserve">Share price</t>
        </is>
      </c>
      <c r="B9" s="5">
        <v>250.5</v>
      </c>
    </row>
    <row r="10"/>
    <row r="11">
      <c r="A11" t="inlineStr">
        <is>
          <t xml:space="preserve">Book value / share  = equity / shares</t>
        </is>
      </c>
      <c r="B11" s="2">
        <f>B2/B8</f>
        <v>195.3</v>
      </c>
    </row>
    <row r="12">
      <c r="A12" t="inlineStr">
        <is>
          <t xml:space="preserve">Market cap  = price × shares</t>
        </is>
      </c>
      <c r="B12" s="4">
        <f>B9*B8</f>
        <v>2398.287</v>
      </c>
    </row>
    <row r="13">
      <c r="A13" t="inlineStr">
        <is>
          <t xml:space="preserve">Current P/B  = mcap / book</t>
        </is>
      </c>
      <c r="B13" s="2">
        <f>B12/B2</f>
        <v>1.2826435982458015</v>
      </c>
    </row>
    <row r="14">
      <c r="A14" t="inlineStr">
        <is>
          <t xml:space="preserve">Justified P/B  = (ROE−g)/(Ke−g)</t>
        </is>
      </c>
      <c r="B14" s="2">
        <f>(B3-B6)/(B4-B6)</f>
        <v>1.62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1869.8</v>
      </c>
      <c r="C4" s="3">
        <f>Inputs!$B$3-Inputs!$B$4</f>
        <v>0.0465</v>
      </c>
      <c r="D4" s="2">
        <f>B4*C4</f>
        <v>86.9457</v>
      </c>
      <c r="E4" s="3">
        <f>1/(1+Inputs!$B$4)^A4</f>
        <v>0.9049773755656109</v>
      </c>
      <c r="F4" s="2">
        <f>D4*E4</f>
        <v>78.68389140271493</v>
      </c>
    </row>
    <row r="5">
      <c r="A5" s="4">
        <v>2.0</v>
      </c>
      <c r="B5" s="2">
        <f>B4*(1+Inputs!$B$6)</f>
        <v>1925.894</v>
      </c>
      <c r="C5" s="3">
        <f>Inputs!$B$3-Inputs!$B$4</f>
        <v>0.0465</v>
      </c>
      <c r="D5" s="2">
        <f>B5*C5</f>
        <v>89.554071</v>
      </c>
      <c r="E5" s="3">
        <f>1/(1+Inputs!$B$4)^A5</f>
        <v>0.8189840502856207</v>
      </c>
      <c r="F5" s="2">
        <f>D5*E5</f>
        <v>73.34335578714604</v>
      </c>
    </row>
    <row r="6">
      <c r="A6" s="4">
        <v>3.0</v>
      </c>
      <c r="B6" s="2">
        <f>B5*(1+Inputs!$B$6)</f>
        <v>1983.67082</v>
      </c>
      <c r="C6" s="3">
        <f>Inputs!$B$3-Inputs!$B$4</f>
        <v>0.0465</v>
      </c>
      <c r="D6" s="2">
        <f>B6*C6</f>
        <v>92.24069313</v>
      </c>
      <c r="E6" s="3">
        <f>1/(1+Inputs!$B$4)^A6</f>
        <v>0.7411620364575753</v>
      </c>
      <c r="F6" s="2">
        <f>D6*E6</f>
        <v>68.36529996448907</v>
      </c>
    </row>
    <row r="7">
      <c r="A7" s="4">
        <v>4.0</v>
      </c>
      <c r="B7" s="2">
        <f>B6*(1+Inputs!$B$6)</f>
        <v>2043.1809446000002</v>
      </c>
      <c r="C7" s="3">
        <f>Inputs!$B$3-Inputs!$B$4</f>
        <v>0.0465</v>
      </c>
      <c r="D7" s="2">
        <f>B7*C7</f>
        <v>95.0079139239</v>
      </c>
      <c r="E7" s="3">
        <f>1/(1+Inputs!$B$4)^A7</f>
        <v>0.6707348746222401</v>
      </c>
      <c r="F7" s="2">
        <f>D7*E7</f>
        <v>63.725121233867654</v>
      </c>
    </row>
    <row r="8">
      <c r="A8" s="4">
        <v>5.0</v>
      </c>
      <c r="B8" s="2">
        <f>B7*(1+Inputs!$B$6)</f>
        <v>2104.476372938</v>
      </c>
      <c r="C8" s="3">
        <f>Inputs!$B$3-Inputs!$B$4</f>
        <v>0.0465</v>
      </c>
      <c r="D8" s="2">
        <f>B8*C8</f>
        <v>97.858151341617</v>
      </c>
      <c r="E8" s="3">
        <f>1/(1+Inputs!$B$4)^A8</f>
        <v>0.6069998865359639</v>
      </c>
      <c r="F8" s="2">
        <f>D8*E8</f>
        <v>59.399886760980706</v>
      </c>
    </row>
    <row r="9">
      <c r="A9" s="4">
        <v>6.0</v>
      </c>
      <c r="B9" s="2">
        <f>B8*(1+Inputs!$B$6)</f>
        <v>2167.6106641261404</v>
      </c>
      <c r="C9" s="3">
        <f>Inputs!$B$3-Inputs!$B$4</f>
        <v>0.0465</v>
      </c>
      <c r="D9" s="2">
        <f>B9*C9</f>
        <v>100.79389588186552</v>
      </c>
      <c r="E9" s="3">
        <f>1/(1+Inputs!$B$4)^A9</f>
        <v>0.5493211642859402</v>
      </c>
      <c r="F9" s="2">
        <f>D9*E9</f>
        <v>55.368220238742204</v>
      </c>
    </row>
    <row r="10">
      <c r="A10" s="4">
        <v>7.0</v>
      </c>
      <c r="B10" s="2">
        <f>B9*(1+Inputs!$B$6)</f>
        <v>2232.6389840499246</v>
      </c>
      <c r="C10" s="3">
        <f>Inputs!$B$3-Inputs!$B$4</f>
        <v>0.0465</v>
      </c>
      <c r="D10" s="2">
        <f>B10*C10</f>
        <v>103.81771275832149</v>
      </c>
      <c r="E10" s="3">
        <f>1/(1+Inputs!$B$4)^A10</f>
        <v>0.49712322559813593</v>
      </c>
      <c r="F10" s="2">
        <f>D10*E10</f>
        <v>51.61019624063753</v>
      </c>
    </row>
    <row r="11">
      <c r="A11" s="4">
        <v>8.0</v>
      </c>
      <c r="B11" s="2">
        <f>B10*(1+Inputs!$B$6)</f>
        <v>2299.618153571422</v>
      </c>
      <c r="C11" s="3">
        <f>Inputs!$B$3-Inputs!$B$4</f>
        <v>0.0465</v>
      </c>
      <c r="D11" s="2">
        <f>B11*C11</f>
        <v>106.93224414107114</v>
      </c>
      <c r="E11" s="3">
        <f>1/(1+Inputs!$B$4)^A11</f>
        <v>0.4498852720345122</v>
      </c>
      <c r="F11" s="2">
        <f>D11*E11</f>
        <v>48.10724174466666</v>
      </c>
    </row>
    <row r="12">
      <c r="A12" s="4">
        <v>9.0</v>
      </c>
      <c r="B12" s="2">
        <f>B11*(1+Inputs!$B$6)</f>
        <v>2368.606698178565</v>
      </c>
      <c r="C12" s="3">
        <f>Inputs!$B$3-Inputs!$B$4</f>
        <v>0.0465</v>
      </c>
      <c r="D12" s="2">
        <f>B12*C12</f>
        <v>110.14021146530327</v>
      </c>
      <c r="E12" s="3">
        <f>1/(1+Inputs!$B$4)^A12</f>
        <v>0.4071359927914137</v>
      </c>
      <c r="F12" s="2">
        <f>D12*E12</f>
        <v>44.84204434118249</v>
      </c>
    </row>
    <row r="13">
      <c r="A13" s="4">
        <v>10.0</v>
      </c>
      <c r="B13" s="2">
        <f>B12*(1+Inputs!$B$6)</f>
        <v>2439.6648991239217</v>
      </c>
      <c r="C13" s="3">
        <f>Inputs!$B$3-Inputs!$B$4</f>
        <v>0.0465</v>
      </c>
      <c r="D13" s="2">
        <f>B13*C13</f>
        <v>113.44441780926236</v>
      </c>
      <c r="E13" s="3">
        <f>1/(1+Inputs!$B$4)^A13</f>
        <v>0.36844886225467305</v>
      </c>
      <c r="F13" s="2">
        <f>D13*E13</f>
        <v>41.798466670966484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1869.8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250.5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0.1262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290.0</v>
      </c>
      <c r="C4" s="3">
        <v>0.1414</v>
      </c>
      <c r="D4" s="3">
        <v>0.3</v>
      </c>
      <c r="E4" s="3">
        <v>0.1577</v>
      </c>
    </row>
    <row r="5">
      <c r="A5" t="inlineStr">
        <is>
          <t xml:space="preserve">Base</t>
        </is>
      </c>
      <c r="B5" s="2">
        <v>250.0</v>
      </c>
      <c r="C5" s="3">
        <v>0.126</v>
      </c>
      <c r="D5" s="3">
        <v>0.45</v>
      </c>
      <c r="E5" s="3">
        <v>-0.002</v>
      </c>
    </row>
    <row r="6">
      <c r="A6" t="inlineStr">
        <is>
          <t xml:space="preserve">Bear</t>
        </is>
      </c>
      <c r="B6" s="2">
        <v>200.0</v>
      </c>
      <c r="C6" s="3">
        <v>0.1068</v>
      </c>
      <c r="D6" s="3">
        <v>0.25</v>
      </c>
      <c r="E6" s="3">
        <v>-0.2016</v>
      </c>
    </row>
    <row r="7">
      <c r="A7" t="inlineStr" s="1">
        <is>
          <t xml:space="preserve">E[r] (probability-weighted)</t>
        </is>
      </c>
      <c r="E7" s="3">
        <v>-0.004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9.00%</t>
        </is>
      </c>
      <c r="B4" s="4">
        <v>227.85</v>
      </c>
      <c r="C4" s="4">
        <v>358.05</v>
      </c>
      <c r="D4" s="4">
        <v>488.25</v>
      </c>
      <c r="E4" s="4">
        <v>618.45</v>
      </c>
      <c r="F4" s="4">
        <v>748.65</v>
      </c>
      <c r="G4" s="4">
        <v>878.85</v>
      </c>
      <c r="H4" s="4">
        <v>1009.05</v>
      </c>
    </row>
    <row r="5">
      <c r="A5" t="inlineStr" s="1">
        <is>
          <t xml:space="preserve">9.75%</t>
        </is>
      </c>
      <c r="B5" s="4">
        <v>202.5333</v>
      </c>
      <c r="C5" s="4">
        <v>318.2667</v>
      </c>
      <c r="D5" s="4">
        <v>434.0</v>
      </c>
      <c r="E5" s="4">
        <v>549.7333</v>
      </c>
      <c r="F5" s="4">
        <v>665.4667</v>
      </c>
      <c r="G5" s="4">
        <v>781.2</v>
      </c>
      <c r="H5" s="4">
        <v>896.9333</v>
      </c>
    </row>
    <row r="6">
      <c r="A6" t="inlineStr" s="1">
        <is>
          <t xml:space="preserve">10.50%</t>
        </is>
      </c>
      <c r="B6" s="4">
        <v>182.28</v>
      </c>
      <c r="C6" s="4">
        <v>286.44</v>
      </c>
      <c r="D6" s="4">
        <v>390.6</v>
      </c>
      <c r="E6" s="4">
        <v>494.76</v>
      </c>
      <c r="F6" s="4">
        <v>598.92</v>
      </c>
      <c r="G6" s="4">
        <v>703.08</v>
      </c>
      <c r="H6" s="4">
        <v>807.24</v>
      </c>
    </row>
    <row r="7">
      <c r="A7" t="inlineStr" s="1">
        <is>
          <t xml:space="preserve">11.25%</t>
        </is>
      </c>
      <c r="B7" s="4">
        <v>165.7091</v>
      </c>
      <c r="C7" s="4">
        <v>260.4</v>
      </c>
      <c r="D7" s="4">
        <v>355.0909</v>
      </c>
      <c r="E7" s="4">
        <v>449.7818</v>
      </c>
      <c r="F7" s="4">
        <v>544.4727</v>
      </c>
      <c r="G7" s="4">
        <v>639.1636</v>
      </c>
      <c r="H7" s="4">
        <v>733.8545</v>
      </c>
    </row>
    <row r="8">
      <c r="A8" t="inlineStr" s="1">
        <is>
          <t xml:space="preserve">12.00%</t>
        </is>
      </c>
      <c r="B8" s="4">
        <v>151.9</v>
      </c>
      <c r="C8" s="4">
        <v>238.7</v>
      </c>
      <c r="D8" s="4">
        <v>325.5</v>
      </c>
      <c r="E8" s="4">
        <v>412.3</v>
      </c>
      <c r="F8" s="4">
        <v>499.1</v>
      </c>
      <c r="G8" s="4">
        <v>585.9</v>
      </c>
      <c r="H8" s="4">
        <v>672.7</v>
      </c>
    </row>
    <row r="9"/>
    <row r="10">
      <c r="A10" t="inlineStr">
        <is>
          <t xml:space="preserve">Bold cells ≥ current price (250.5). Dominated by cost of equity and sustainable ROE.</t>
        </is>
      </c>
    </row>
  </sheetData>
</worksheet>
</file>