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Evli (EVLI.HE)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0.3086</v>
      </c>
    </row>
    <row r="6">
      <c r="A6" t="inlineStr">
        <is>
          <t xml:space="preserve">Book value / share</t>
        </is>
      </c>
      <c r="B6" s="2">
        <v>6.03</v>
      </c>
    </row>
    <row r="7">
      <c r="A7" t="inlineStr">
        <is>
          <t xml:space="preserve">Sustainable ROE (observed)</t>
        </is>
      </c>
      <c r="B7" s="3">
        <v>0.2786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17.86</v>
      </c>
    </row>
    <row r="10">
      <c r="A10" t="inlineStr">
        <is>
          <t xml:space="preserve">Current P/B</t>
        </is>
      </c>
      <c r="B10" s="2">
        <v>3.9802</v>
      </c>
    </row>
    <row r="11">
      <c r="A11" t="inlineStr">
        <is>
          <t xml:space="preserve">Justified P/B</t>
        </is>
      </c>
      <c r="B11" s="2">
        <v>3.552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159.7</v>
      </c>
    </row>
    <row r="3">
      <c r="A3" t="inlineStr">
        <is>
          <t xml:space="preserve">Sustainable ROE</t>
        </is>
      </c>
      <c r="B3" s="6">
        <v>0.2786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26.485</v>
      </c>
    </row>
    <row r="9">
      <c r="A9" t="inlineStr">
        <is>
          <t xml:space="preserve">Share price</t>
        </is>
      </c>
      <c r="B9" s="5">
        <v>24.0</v>
      </c>
    </row>
    <row r="10"/>
    <row r="11">
      <c r="A11" t="inlineStr">
        <is>
          <t xml:space="preserve">Book value / share  = equity / shares</t>
        </is>
      </c>
      <c r="B11" s="2">
        <f>B2/B8</f>
        <v>6.03</v>
      </c>
    </row>
    <row r="12">
      <c r="A12" t="inlineStr">
        <is>
          <t xml:space="preserve">Market cap  = price × shares</t>
        </is>
      </c>
      <c r="B12" s="4">
        <f>B9*B8</f>
        <v>635.64</v>
      </c>
    </row>
    <row r="13">
      <c r="A13" t="inlineStr">
        <is>
          <t xml:space="preserve">Current P/B  = mcap / book</t>
        </is>
      </c>
      <c r="B13" s="2">
        <f>B12/B2</f>
        <v>3.980212899185974</v>
      </c>
    </row>
    <row r="14">
      <c r="A14" t="inlineStr">
        <is>
          <t xml:space="preserve">Justified P/B  = (ROE−g)/(Ke−g)</t>
        </is>
      </c>
      <c r="B14" s="2">
        <f>(B3-B6)/(B4-B6)</f>
        <v>3.551428571428571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159.7</v>
      </c>
      <c r="C4" s="3">
        <f>Inputs!$B$3-Inputs!$B$4</f>
        <v>0.1786</v>
      </c>
      <c r="D4" s="2">
        <f>B4*C4</f>
        <v>28.52242</v>
      </c>
      <c r="E4" s="3">
        <f>1/(1+Inputs!$B$4)^A4</f>
        <v>0.9090909090909091</v>
      </c>
      <c r="F4" s="2">
        <f>D4*E4</f>
        <v>25.929472727272728</v>
      </c>
    </row>
    <row r="5">
      <c r="A5" s="4">
        <v>2.0</v>
      </c>
      <c r="B5" s="2">
        <f>B4*(1+Inputs!$B$6)</f>
        <v>164.49099999999999</v>
      </c>
      <c r="C5" s="3">
        <f>Inputs!$B$3-Inputs!$B$4</f>
        <v>0.1786</v>
      </c>
      <c r="D5" s="2">
        <f>B5*C5</f>
        <v>29.3780926</v>
      </c>
      <c r="E5" s="3">
        <f>1/(1+Inputs!$B$4)^A5</f>
        <v>0.8264462809917354</v>
      </c>
      <c r="F5" s="2">
        <f>D5*E5</f>
        <v>24.27941537190082</v>
      </c>
    </row>
    <row r="6">
      <c r="A6" s="4">
        <v>3.0</v>
      </c>
      <c r="B6" s="2">
        <f>B5*(1+Inputs!$B$6)</f>
        <v>169.42573</v>
      </c>
      <c r="C6" s="3">
        <f>Inputs!$B$3-Inputs!$B$4</f>
        <v>0.1786</v>
      </c>
      <c r="D6" s="2">
        <f>B6*C6</f>
        <v>30.259435378</v>
      </c>
      <c r="E6" s="3">
        <f>1/(1+Inputs!$B$4)^A6</f>
        <v>0.7513148009015775</v>
      </c>
      <c r="F6" s="2">
        <f>D6*E6</f>
        <v>22.73436166641622</v>
      </c>
    </row>
    <row r="7">
      <c r="A7" s="4">
        <v>4.0</v>
      </c>
      <c r="B7" s="2">
        <f>B6*(1+Inputs!$B$6)</f>
        <v>174.5085019</v>
      </c>
      <c r="C7" s="3">
        <f>Inputs!$B$3-Inputs!$B$4</f>
        <v>0.1786</v>
      </c>
      <c r="D7" s="2">
        <f>B7*C7</f>
        <v>31.16721843934</v>
      </c>
      <c r="E7" s="3">
        <f>1/(1+Inputs!$B$4)^A7</f>
        <v>0.6830134553650705</v>
      </c>
      <c r="F7" s="2">
        <f>D7*E7</f>
        <v>21.287629560371556</v>
      </c>
    </row>
    <row r="8">
      <c r="A8" s="4">
        <v>5.0</v>
      </c>
      <c r="B8" s="2">
        <f>B7*(1+Inputs!$B$6)</f>
        <v>179.74375695700002</v>
      </c>
      <c r="C8" s="3">
        <f>Inputs!$B$3-Inputs!$B$4</f>
        <v>0.1786</v>
      </c>
      <c r="D8" s="2">
        <f>B8*C8</f>
        <v>32.1022349925202</v>
      </c>
      <c r="E8" s="3">
        <f>1/(1+Inputs!$B$4)^A8</f>
        <v>0.6209213230591549</v>
      </c>
      <c r="F8" s="2">
        <f>D8*E8</f>
        <v>19.932962224711545</v>
      </c>
    </row>
    <row r="9">
      <c r="A9" s="4">
        <v>6.0</v>
      </c>
      <c r="B9" s="2">
        <f>B8*(1+Inputs!$B$6)</f>
        <v>185.13606966571</v>
      </c>
      <c r="C9" s="3">
        <f>Inputs!$B$3-Inputs!$B$4</f>
        <v>0.1786</v>
      </c>
      <c r="D9" s="2">
        <f>B9*C9</f>
        <v>33.06530204229581</v>
      </c>
      <c r="E9" s="3">
        <f>1/(1+Inputs!$B$4)^A9</f>
        <v>0.5644739300537772</v>
      </c>
      <c r="F9" s="2">
        <f>D9*E9</f>
        <v>18.664500992229904</v>
      </c>
    </row>
    <row r="10">
      <c r="A10" s="4">
        <v>7.0</v>
      </c>
      <c r="B10" s="2">
        <f>B9*(1+Inputs!$B$6)</f>
        <v>190.6901517556813</v>
      </c>
      <c r="C10" s="3">
        <f>Inputs!$B$3-Inputs!$B$4</f>
        <v>0.1786</v>
      </c>
      <c r="D10" s="2">
        <f>B10*C10</f>
        <v>34.057261103564684</v>
      </c>
      <c r="E10" s="3">
        <f>1/(1+Inputs!$B$4)^A10</f>
        <v>0.5131581182307065</v>
      </c>
      <c r="F10" s="2">
        <f>D10*E10</f>
        <v>17.476760019997087</v>
      </c>
    </row>
    <row r="11">
      <c r="A11" s="4">
        <v>8.0</v>
      </c>
      <c r="B11" s="2">
        <f>B10*(1+Inputs!$B$6)</f>
        <v>196.41085630835175</v>
      </c>
      <c r="C11" s="3">
        <f>Inputs!$B$3-Inputs!$B$4</f>
        <v>0.1786</v>
      </c>
      <c r="D11" s="2">
        <f>B11*C11</f>
        <v>35.078978936671625</v>
      </c>
      <c r="E11" s="3">
        <f>1/(1+Inputs!$B$4)^A11</f>
        <v>0.4665073802097331</v>
      </c>
      <c r="F11" s="2">
        <f>D11*E11</f>
        <v>16.364602564179087</v>
      </c>
    </row>
    <row r="12">
      <c r="A12" s="4">
        <v>9.0</v>
      </c>
      <c r="B12" s="2">
        <f>B11*(1+Inputs!$B$6)</f>
        <v>202.3031819976023</v>
      </c>
      <c r="C12" s="3">
        <f>Inputs!$B$3-Inputs!$B$4</f>
        <v>0.1786</v>
      </c>
      <c r="D12" s="2">
        <f>B12*C12</f>
        <v>36.13134830477178</v>
      </c>
      <c r="E12" s="3">
        <f>1/(1+Inputs!$B$4)^A12</f>
        <v>0.42409761837248455</v>
      </c>
      <c r="F12" s="2">
        <f>D12*E12</f>
        <v>15.323218764640417</v>
      </c>
    </row>
    <row r="13">
      <c r="A13" s="4">
        <v>10.0</v>
      </c>
      <c r="B13" s="2">
        <f>B12*(1+Inputs!$B$6)</f>
        <v>208.37227745753037</v>
      </c>
      <c r="C13" s="3">
        <f>Inputs!$B$3-Inputs!$B$4</f>
        <v>0.1786</v>
      </c>
      <c r="D13" s="2">
        <f>B13*C13</f>
        <v>37.215288753914926</v>
      </c>
      <c r="E13" s="3">
        <f>1/(1+Inputs!$B$4)^A13</f>
        <v>0.3855432894295314</v>
      </c>
      <c r="F13" s="2">
        <f>D13*E13</f>
        <v>14.348104843254209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159.7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24.0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0.3086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29.0</v>
      </c>
      <c r="C4" s="3">
        <v>0.3667</v>
      </c>
      <c r="D4" s="3">
        <v>0.3</v>
      </c>
      <c r="E4" s="3">
        <v>0.2083</v>
      </c>
    </row>
    <row r="5">
      <c r="A5" t="inlineStr">
        <is>
          <t xml:space="preserve">Base</t>
        </is>
      </c>
      <c r="B5" s="2">
        <v>24.0</v>
      </c>
      <c r="C5" s="3">
        <v>0.3086</v>
      </c>
      <c r="D5" s="3">
        <v>0.45</v>
      </c>
      <c r="E5" s="3">
        <v>0.0</v>
      </c>
    </row>
    <row r="6">
      <c r="A6" t="inlineStr">
        <is>
          <t xml:space="preserve">Bear</t>
        </is>
      </c>
      <c r="B6" s="2">
        <v>18.0</v>
      </c>
      <c r="C6" s="3">
        <v>0.239</v>
      </c>
      <c r="D6" s="3">
        <v>0.25</v>
      </c>
      <c r="E6" s="3">
        <v>-0.25</v>
      </c>
    </row>
    <row r="7">
      <c r="A7" t="inlineStr" s="1">
        <is>
          <t xml:space="preserve">E[r] (probability-weighted)</t>
        </is>
      </c>
      <c r="E7" s="3">
        <v>-0.0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7.6745</v>
      </c>
      <c r="C4" s="4">
        <v>12.06</v>
      </c>
      <c r="D4" s="4">
        <v>16.4455</v>
      </c>
      <c r="E4" s="4">
        <v>20.8309</v>
      </c>
      <c r="F4" s="4">
        <v>25.2164</v>
      </c>
      <c r="G4" s="4">
        <v>29.6018</v>
      </c>
      <c r="H4" s="4">
        <v>33.9873</v>
      </c>
    </row>
    <row r="5">
      <c r="A5" t="inlineStr" s="1">
        <is>
          <t xml:space="preserve">9.25%</t>
        </is>
      </c>
      <c r="B5" s="4">
        <v>6.7536</v>
      </c>
      <c r="C5" s="4">
        <v>10.6128</v>
      </c>
      <c r="D5" s="4">
        <v>14.472</v>
      </c>
      <c r="E5" s="4">
        <v>18.3312</v>
      </c>
      <c r="F5" s="4">
        <v>22.1904</v>
      </c>
      <c r="G5" s="4">
        <v>26.0496</v>
      </c>
      <c r="H5" s="4">
        <v>29.9088</v>
      </c>
    </row>
    <row r="6">
      <c r="A6" t="inlineStr" s="1">
        <is>
          <t xml:space="preserve">10.00%</t>
        </is>
      </c>
      <c r="B6" s="4">
        <v>6.03</v>
      </c>
      <c r="C6" s="4">
        <v>9.4757</v>
      </c>
      <c r="D6" s="4">
        <v>12.9214</v>
      </c>
      <c r="E6" s="4">
        <v>16.3671</v>
      </c>
      <c r="F6" s="4">
        <v>19.8129</v>
      </c>
      <c r="G6" s="4">
        <v>23.2586</v>
      </c>
      <c r="H6" s="4">
        <v>26.7043</v>
      </c>
    </row>
    <row r="7">
      <c r="A7" t="inlineStr" s="1">
        <is>
          <t xml:space="preserve">10.75%</t>
        </is>
      </c>
      <c r="B7" s="4">
        <v>5.4465</v>
      </c>
      <c r="C7" s="4">
        <v>8.5587</v>
      </c>
      <c r="D7" s="4">
        <v>11.671</v>
      </c>
      <c r="E7" s="4">
        <v>14.7832</v>
      </c>
      <c r="F7" s="4">
        <v>17.8955</v>
      </c>
      <c r="G7" s="4">
        <v>21.0077</v>
      </c>
      <c r="H7" s="4">
        <v>24.12</v>
      </c>
    </row>
    <row r="8">
      <c r="A8" t="inlineStr" s="1">
        <is>
          <t xml:space="preserve">11.50%</t>
        </is>
      </c>
      <c r="B8" s="4">
        <v>4.9659</v>
      </c>
      <c r="C8" s="4">
        <v>7.8035</v>
      </c>
      <c r="D8" s="4">
        <v>10.6412</v>
      </c>
      <c r="E8" s="4">
        <v>13.4788</v>
      </c>
      <c r="F8" s="4">
        <v>16.3165</v>
      </c>
      <c r="G8" s="4">
        <v>19.1541</v>
      </c>
      <c r="H8" s="4">
        <v>21.9918</v>
      </c>
    </row>
    <row r="9"/>
    <row r="10">
      <c r="A10" t="inlineStr">
        <is>
          <t xml:space="preserve">Bold cells ≥ current price (24.0). Dominated by cost of equity and sustainable ROE.</t>
        </is>
      </c>
    </row>
  </sheetData>
</worksheet>
</file>