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Danske Bank (DANSKE.CO)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0.142</v>
      </c>
    </row>
    <row r="6">
      <c r="A6" t="inlineStr">
        <is>
          <t xml:space="preserve">Book value / share</t>
        </is>
      </c>
      <c r="B6" s="2">
        <v>205.84</v>
      </c>
    </row>
    <row r="7">
      <c r="A7" t="inlineStr">
        <is>
          <t xml:space="preserve">Sustainable ROE (observed)</t>
        </is>
      </c>
      <c r="B7" s="3">
        <v>0.1372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3.72</v>
      </c>
    </row>
    <row r="10">
      <c r="A10" t="inlineStr">
        <is>
          <t xml:space="preserve">Current P/B</t>
        </is>
      </c>
      <c r="B10" s="2">
        <v>1.6003</v>
      </c>
    </row>
    <row r="11">
      <c r="A11" t="inlineStr">
        <is>
          <t xml:space="preserve">Justified P/B</t>
        </is>
      </c>
      <c r="B11" s="2">
        <v>1.531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167393.0</v>
      </c>
    </row>
    <row r="3">
      <c r="A3" t="inlineStr">
        <is>
          <t xml:space="preserve">Sustainable ROE</t>
        </is>
      </c>
      <c r="B3" s="6">
        <v>0.1372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813.219</v>
      </c>
    </row>
    <row r="9">
      <c r="A9" t="inlineStr">
        <is>
          <t xml:space="preserve">Share price</t>
        </is>
      </c>
      <c r="B9" s="5">
        <v>329.4</v>
      </c>
    </row>
    <row r="10"/>
    <row r="11">
      <c r="A11" t="inlineStr">
        <is>
          <t xml:space="preserve">Book value / share  = equity / shares</t>
        </is>
      </c>
      <c r="B11" s="2">
        <f>B2/B8</f>
        <v>205.84</v>
      </c>
    </row>
    <row r="12">
      <c r="A12" t="inlineStr">
        <is>
          <t xml:space="preserve">Market cap  = price × shares</t>
        </is>
      </c>
      <c r="B12" s="4">
        <f>B9*B8</f>
        <v>267874.3386</v>
      </c>
    </row>
    <row r="13">
      <c r="A13" t="inlineStr">
        <is>
          <t xml:space="preserve">Current P/B  = mcap / book</t>
        </is>
      </c>
      <c r="B13" s="2">
        <f>B12/B2</f>
        <v>1.60027204602343</v>
      </c>
    </row>
    <row r="14">
      <c r="A14" t="inlineStr">
        <is>
          <t xml:space="preserve">Justified P/B  = (ROE−g)/(Ke−g)</t>
        </is>
      </c>
      <c r="B14" s="2">
        <f>(B3-B6)/(B4-B6)</f>
        <v>1.5314285714285711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167393.0</v>
      </c>
      <c r="C4" s="3">
        <f>Inputs!$B$3-Inputs!$B$4</f>
        <v>0.03719999999999998</v>
      </c>
      <c r="D4" s="2">
        <f>B4*C4</f>
        <v>6227.019599999997</v>
      </c>
      <c r="E4" s="3">
        <f>1/(1+Inputs!$B$4)^A4</f>
        <v>0.9090909090909091</v>
      </c>
      <c r="F4" s="2">
        <f>D4*E4</f>
        <v>5660.9269090909065</v>
      </c>
    </row>
    <row r="5">
      <c r="A5" s="4">
        <v>2.0</v>
      </c>
      <c r="B5" s="2">
        <f>B4*(1+Inputs!$B$6)</f>
        <v>172414.79</v>
      </c>
      <c r="C5" s="3">
        <f>Inputs!$B$3-Inputs!$B$4</f>
        <v>0.03719999999999998</v>
      </c>
      <c r="D5" s="2">
        <f>B5*C5</f>
        <v>6413.830187999997</v>
      </c>
      <c r="E5" s="3">
        <f>1/(1+Inputs!$B$4)^A5</f>
        <v>0.8264462809917354</v>
      </c>
      <c r="F5" s="2">
        <f>D5*E5</f>
        <v>5300.686105785121</v>
      </c>
    </row>
    <row r="6">
      <c r="A6" s="4">
        <v>3.0</v>
      </c>
      <c r="B6" s="2">
        <f>B5*(1+Inputs!$B$6)</f>
        <v>177587.2337</v>
      </c>
      <c r="C6" s="3">
        <f>Inputs!$B$3-Inputs!$B$4</f>
        <v>0.03719999999999998</v>
      </c>
      <c r="D6" s="2">
        <f>B6*C6</f>
        <v>6606.245093639997</v>
      </c>
      <c r="E6" s="3">
        <f>1/(1+Inputs!$B$4)^A6</f>
        <v>0.7513148009015775</v>
      </c>
      <c r="F6" s="2">
        <f>D6*E6</f>
        <v>4963.369717235158</v>
      </c>
    </row>
    <row r="7">
      <c r="A7" s="4">
        <v>4.0</v>
      </c>
      <c r="B7" s="2">
        <f>B6*(1+Inputs!$B$6)</f>
        <v>182914.850711</v>
      </c>
      <c r="C7" s="3">
        <f>Inputs!$B$3-Inputs!$B$4</f>
        <v>0.03719999999999998</v>
      </c>
      <c r="D7" s="2">
        <f>B7*C7</f>
        <v>6804.432446449197</v>
      </c>
      <c r="E7" s="3">
        <f>1/(1+Inputs!$B$4)^A7</f>
        <v>0.6830134553650705</v>
      </c>
      <c r="F7" s="2">
        <f>D7*E7</f>
        <v>4647.518917047467</v>
      </c>
    </row>
    <row r="8">
      <c r="A8" s="4">
        <v>5.0</v>
      </c>
      <c r="B8" s="2">
        <f>B7*(1+Inputs!$B$6)</f>
        <v>188402.29623233</v>
      </c>
      <c r="C8" s="3">
        <f>Inputs!$B$3-Inputs!$B$4</f>
        <v>0.03719999999999998</v>
      </c>
      <c r="D8" s="2">
        <f>B8*C8</f>
        <v>7008.565419842673</v>
      </c>
      <c r="E8" s="3">
        <f>1/(1+Inputs!$B$4)^A8</f>
        <v>0.6209213230591549</v>
      </c>
      <c r="F8" s="2">
        <f>D8*E8</f>
        <v>4351.767713235354</v>
      </c>
    </row>
    <row r="9">
      <c r="A9" s="4">
        <v>6.0</v>
      </c>
      <c r="B9" s="2">
        <f>B8*(1+Inputs!$B$6)</f>
        <v>194054.3651192999</v>
      </c>
      <c r="C9" s="3">
        <f>Inputs!$B$3-Inputs!$B$4</f>
        <v>0.03719999999999998</v>
      </c>
      <c r="D9" s="2">
        <f>B9*C9</f>
        <v>7218.822382437953</v>
      </c>
      <c r="E9" s="3">
        <f>1/(1+Inputs!$B$4)^A9</f>
        <v>0.5644739300537772</v>
      </c>
      <c r="F9" s="2">
        <f>D9*E9</f>
        <v>4074.8370405749224</v>
      </c>
    </row>
    <row r="10">
      <c r="A10" s="4">
        <v>7.0</v>
      </c>
      <c r="B10" s="2">
        <f>B9*(1+Inputs!$B$6)</f>
        <v>199875.99607287892</v>
      </c>
      <c r="C10" s="3">
        <f>Inputs!$B$3-Inputs!$B$4</f>
        <v>0.03719999999999998</v>
      </c>
      <c r="D10" s="2">
        <f>B10*C10</f>
        <v>7435.387053911092</v>
      </c>
      <c r="E10" s="3">
        <f>1/(1+Inputs!$B$4)^A10</f>
        <v>0.5131581182307065</v>
      </c>
      <c r="F10" s="2">
        <f>D10*E10</f>
        <v>3815.529228901972</v>
      </c>
    </row>
    <row r="11">
      <c r="A11" s="4">
        <v>8.0</v>
      </c>
      <c r="B11" s="2">
        <f>B10*(1+Inputs!$B$6)</f>
        <v>205872.2759550653</v>
      </c>
      <c r="C11" s="3">
        <f>Inputs!$B$3-Inputs!$B$4</f>
        <v>0.03719999999999998</v>
      </c>
      <c r="D11" s="2">
        <f>B11*C11</f>
        <v>7658.448665528425</v>
      </c>
      <c r="E11" s="3">
        <f>1/(1+Inputs!$B$4)^A11</f>
        <v>0.4665073802097331</v>
      </c>
      <c r="F11" s="2">
        <f>D11*E11</f>
        <v>3572.722823426392</v>
      </c>
    </row>
    <row r="12">
      <c r="A12" s="4">
        <v>9.0</v>
      </c>
      <c r="B12" s="2">
        <f>B11*(1+Inputs!$B$6)</f>
        <v>212048.44423371725</v>
      </c>
      <c r="C12" s="3">
        <f>Inputs!$B$3-Inputs!$B$4</f>
        <v>0.03719999999999998</v>
      </c>
      <c r="D12" s="2">
        <f>B12*C12</f>
        <v>7888.202125494278</v>
      </c>
      <c r="E12" s="3">
        <f>1/(1+Inputs!$B$4)^A12</f>
        <v>0.42409761837248455</v>
      </c>
      <c r="F12" s="2">
        <f>D12*E12</f>
        <v>3345.367734662894</v>
      </c>
    </row>
    <row r="13">
      <c r="A13" s="4">
        <v>10.0</v>
      </c>
      <c r="B13" s="2">
        <f>B12*(1+Inputs!$B$6)</f>
        <v>218409.89756072877</v>
      </c>
      <c r="C13" s="3">
        <f>Inputs!$B$3-Inputs!$B$4</f>
        <v>0.03719999999999998</v>
      </c>
      <c r="D13" s="2">
        <f>B13*C13</f>
        <v>8124.848189259106</v>
      </c>
      <c r="E13" s="3">
        <f>1/(1+Inputs!$B$4)^A13</f>
        <v>0.3855432894295314</v>
      </c>
      <c r="F13" s="2">
        <f>D13*E13</f>
        <v>3132.480697002528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167393.0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329.4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0.142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340.0</v>
      </c>
      <c r="C4" s="3">
        <v>0.1456</v>
      </c>
      <c r="D4" s="3">
        <v>0.3</v>
      </c>
      <c r="E4" s="3">
        <v>0.0322</v>
      </c>
    </row>
    <row r="5">
      <c r="A5" t="inlineStr">
        <is>
          <t xml:space="preserve">Base</t>
        </is>
      </c>
      <c r="B5" s="2">
        <v>300.0</v>
      </c>
      <c r="C5" s="3">
        <v>0.132</v>
      </c>
      <c r="D5" s="3">
        <v>0.45</v>
      </c>
      <c r="E5" s="3">
        <v>-0.0893</v>
      </c>
    </row>
    <row r="6">
      <c r="A6" t="inlineStr">
        <is>
          <t xml:space="preserve">Bear</t>
        </is>
      </c>
      <c r="B6" s="2">
        <v>250.0</v>
      </c>
      <c r="C6" s="3">
        <v>0.115</v>
      </c>
      <c r="D6" s="3">
        <v>0.25</v>
      </c>
      <c r="E6" s="3">
        <v>-0.241</v>
      </c>
    </row>
    <row r="7">
      <c r="A7" t="inlineStr" s="1">
        <is>
          <t xml:space="preserve">E[r] (probability-weighted)</t>
        </is>
      </c>
      <c r="E7" s="3">
        <v>-0.0908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261.9782</v>
      </c>
      <c r="C4" s="4">
        <v>411.68</v>
      </c>
      <c r="D4" s="4">
        <v>561.3818</v>
      </c>
      <c r="E4" s="4">
        <v>711.0836</v>
      </c>
      <c r="F4" s="4">
        <v>860.7855</v>
      </c>
      <c r="G4" s="4">
        <v>1010.4873</v>
      </c>
      <c r="H4" s="4">
        <v>1160.1891</v>
      </c>
    </row>
    <row r="5">
      <c r="A5" t="inlineStr" s="1">
        <is>
          <t xml:space="preserve">9.25%</t>
        </is>
      </c>
      <c r="B5" s="4">
        <v>230.5408</v>
      </c>
      <c r="C5" s="4">
        <v>362.2784</v>
      </c>
      <c r="D5" s="4">
        <v>494.016</v>
      </c>
      <c r="E5" s="4">
        <v>625.7536</v>
      </c>
      <c r="F5" s="4">
        <v>757.4912</v>
      </c>
      <c r="G5" s="4">
        <v>889.2288</v>
      </c>
      <c r="H5" s="4">
        <v>1020.9664</v>
      </c>
    </row>
    <row r="6">
      <c r="A6" t="inlineStr" s="1">
        <is>
          <t xml:space="preserve">10.00%</t>
        </is>
      </c>
      <c r="B6" s="4">
        <v>205.84</v>
      </c>
      <c r="C6" s="4">
        <v>323.4629</v>
      </c>
      <c r="D6" s="4">
        <v>441.0857</v>
      </c>
      <c r="E6" s="4">
        <v>558.7086</v>
      </c>
      <c r="F6" s="4">
        <v>676.3314</v>
      </c>
      <c r="G6" s="4">
        <v>793.9543</v>
      </c>
      <c r="H6" s="4">
        <v>911.5771</v>
      </c>
    </row>
    <row r="7">
      <c r="A7" t="inlineStr" s="1">
        <is>
          <t xml:space="preserve">10.75%</t>
        </is>
      </c>
      <c r="B7" s="4">
        <v>185.92</v>
      </c>
      <c r="C7" s="4">
        <v>292.16</v>
      </c>
      <c r="D7" s="4">
        <v>398.4</v>
      </c>
      <c r="E7" s="4">
        <v>504.64</v>
      </c>
      <c r="F7" s="4">
        <v>610.88</v>
      </c>
      <c r="G7" s="4">
        <v>717.12</v>
      </c>
      <c r="H7" s="4">
        <v>823.36</v>
      </c>
    </row>
    <row r="8">
      <c r="A8" t="inlineStr" s="1">
        <is>
          <t xml:space="preserve">11.50%</t>
        </is>
      </c>
      <c r="B8" s="4">
        <v>169.5153</v>
      </c>
      <c r="C8" s="4">
        <v>266.3812</v>
      </c>
      <c r="D8" s="4">
        <v>363.2471</v>
      </c>
      <c r="E8" s="4">
        <v>460.1129</v>
      </c>
      <c r="F8" s="4">
        <v>556.9788</v>
      </c>
      <c r="G8" s="4">
        <v>653.8447</v>
      </c>
      <c r="H8" s="4">
        <v>750.7106</v>
      </c>
    </row>
    <row r="9"/>
    <row r="10">
      <c r="A10" t="inlineStr">
        <is>
          <t xml:space="preserve">Bold cells ≥ current price (329.4). Dominated by cost of equity and sustainable ROE.</t>
        </is>
      </c>
    </row>
  </sheetData>
</worksheet>
</file>