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BioGaia (BIOG-B.ST)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0.2571</v>
      </c>
    </row>
    <row r="6">
      <c r="A6" t="inlineStr">
        <is>
          <t xml:space="preserve">No-growth value / share</t>
        </is>
      </c>
      <c r="B6" s="2">
        <v>52.3161</v>
      </c>
    </row>
    <row r="7">
      <c r="A7" t="inlineStr">
        <is>
          <t xml:space="preserve">ROIC</t>
        </is>
      </c>
      <c r="B7" s="3">
        <v>0.6024</v>
      </c>
    </row>
    <row r="8">
      <c r="A8" t="inlineStr">
        <is>
          <t xml:space="preserve">WACC</t>
        </is>
      </c>
      <c r="B8" s="3">
        <v>0.09</v>
      </c>
    </row>
    <row r="9">
      <c r="A9" t="inlineStr">
        <is>
          <t xml:space="preserve">ROIC − WACC spread (pp)</t>
        </is>
      </c>
      <c r="B9" s="2">
        <v>51.24</v>
      </c>
    </row>
    <row r="10">
      <c r="A10" t="inlineStr">
        <is>
          <t xml:space="preserve">Economic Profit / EVA</t>
        </is>
      </c>
      <c r="B10" s="2">
        <v>278.567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327.5</v>
      </c>
    </row>
    <row r="3">
      <c r="A3" t="inlineStr">
        <is>
          <t xml:space="preserve">ROIC</t>
        </is>
      </c>
      <c r="B3" s="6">
        <v>0.6024</v>
      </c>
    </row>
    <row r="4">
      <c r="A4" t="inlineStr">
        <is>
          <t xml:space="preserve">WACC</t>
        </is>
      </c>
      <c r="B4" s="6">
        <v>0.09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-801.3</v>
      </c>
    </row>
    <row r="8">
      <c r="A8" t="inlineStr">
        <is>
          <t xml:space="preserve">Shares (m)</t>
        </is>
      </c>
      <c r="B8" s="5">
        <v>101.162</v>
      </c>
    </row>
    <row r="9">
      <c r="A9" t="inlineStr">
        <is>
          <t xml:space="preserve">Share price</t>
        </is>
      </c>
      <c r="B9" s="5">
        <v>122.3</v>
      </c>
    </row>
    <row r="10">
      <c r="A10" t="inlineStr">
        <is>
          <t xml:space="preserve">Stage-1 growth g (engine driver)</t>
        </is>
      </c>
      <c r="B10" s="6">
        <v>0.2571</v>
      </c>
    </row>
    <row r="11"/>
    <row r="12">
      <c r="A12" t="inlineStr">
        <is>
          <t xml:space="preserve">Invested Capital  = NOPAT / ROIC</t>
        </is>
      </c>
      <c r="B12" s="2">
        <f>B2/B3</f>
        <v>543.7</v>
      </c>
    </row>
    <row r="13">
      <c r="A13" t="inlineStr">
        <is>
          <t xml:space="preserve">Market cap  = price × shares</t>
        </is>
      </c>
      <c r="B13" s="4">
        <f>B9*B8</f>
        <v>12372.1126</v>
      </c>
    </row>
    <row r="14">
      <c r="A14" t="inlineStr">
        <is>
          <t xml:space="preserve">Enterprise value  = mcap + net debt</t>
        </is>
      </c>
      <c r="B14" s="4">
        <f>B13+B7</f>
        <v>11570.8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327.5</v>
      </c>
    </row>
    <row r="4">
      <c r="A4" t="inlineStr">
        <is>
          <t xml:space="preserve">Invested Capital</t>
        </is>
      </c>
      <c r="B4" s="2">
        <f>Inputs!B12</f>
        <v>543.7</v>
      </c>
    </row>
    <row r="5">
      <c r="A5" t="inlineStr">
        <is>
          <t xml:space="preserve">WACC</t>
        </is>
      </c>
      <c r="B5" s="3">
        <f>Inputs!B4</f>
        <v>0.09</v>
      </c>
    </row>
    <row r="6">
      <c r="A6" t="inlineStr">
        <is>
          <t xml:space="preserve">Capital charge  = IC × WACC</t>
        </is>
      </c>
      <c r="B6" s="2">
        <f>Inputs!B12*Inputs!B4</f>
        <v>48.933</v>
      </c>
    </row>
    <row r="7">
      <c r="A7" t="inlineStr">
        <is>
          <t xml:space="preserve">Economic Profit (EVA)  = NOPAT − charge</t>
        </is>
      </c>
      <c r="B7" s="2">
        <f>Inputs!B2-Inputs!B12*Inputs!B4</f>
        <v>278.567</v>
      </c>
    </row>
    <row r="8">
      <c r="A8" t="inlineStr">
        <is>
          <t xml:space="preserve">ROIC</t>
        </is>
      </c>
      <c r="B8" s="3">
        <f>Inputs!B3</f>
        <v>0.6024</v>
      </c>
    </row>
    <row r="9">
      <c r="A9" t="inlineStr">
        <is>
          <t xml:space="preserve">ROIC − WACC spread</t>
        </is>
      </c>
      <c r="B9" s="3">
        <f>Inputs!B3-Inputs!B4</f>
        <v>0.5124000000000001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411.70025</v>
      </c>
      <c r="C4" s="3">
        <f>Inputs!$B$10/Inputs!$B$3</f>
        <v>0.4267928286852589</v>
      </c>
      <c r="D4" s="2">
        <f>B4*(1-C4)</f>
        <v>235.98953573207172</v>
      </c>
      <c r="E4" s="3">
        <f>1/(1+Inputs!$B$4)^A4</f>
        <v>0.9174311926605504</v>
      </c>
      <c r="F4" s="2">
        <f>D4*E4</f>
        <v>216.50416122208412</v>
      </c>
    </row>
    <row r="5">
      <c r="A5" s="4">
        <v>2.0</v>
      </c>
      <c r="B5" s="2">
        <f>B4*(1+Inputs!$B$10)</f>
        <v>517.5483842749999</v>
      </c>
      <c r="C5" s="3">
        <f>Inputs!$B$10/Inputs!$B$3</f>
        <v>0.4267928286852589</v>
      </c>
      <c r="D5" s="2">
        <f>B5*(1-C5)</f>
        <v>296.6624453687873</v>
      </c>
      <c r="E5" s="3">
        <f>1/(1+Inputs!$B$4)^A5</f>
        <v>0.84167999326656</v>
      </c>
      <c r="F5" s="2">
        <f>D5*E5</f>
        <v>249.6948450204421</v>
      </c>
    </row>
    <row r="6">
      <c r="A6" s="4">
        <v>3.0</v>
      </c>
      <c r="B6" s="2">
        <f>B5*(1+Inputs!$B$10)</f>
        <v>650.6100738721022</v>
      </c>
      <c r="C6" s="3">
        <f>Inputs!$B$10/Inputs!$B$3</f>
        <v>0.4267928286852589</v>
      </c>
      <c r="D6" s="2">
        <f>B6*(1-C6)</f>
        <v>372.9343600731025</v>
      </c>
      <c r="E6" s="3">
        <f>1/(1+Inputs!$B$4)^A6</f>
        <v>0.7721834800610642</v>
      </c>
      <c r="F6" s="2">
        <f>D6*E6</f>
        <v>287.9737519955943</v>
      </c>
    </row>
    <row r="7">
      <c r="A7" s="4">
        <v>4.0</v>
      </c>
      <c r="B7" s="2">
        <f>B6*(1+Inputs!$B$10)</f>
        <v>817.8819238646197</v>
      </c>
      <c r="C7" s="3">
        <f>Inputs!$B$10/Inputs!$B$3</f>
        <v>0.4267928286852589</v>
      </c>
      <c r="D7" s="2">
        <f>B7*(1-C7)</f>
        <v>468.81578404789707</v>
      </c>
      <c r="E7" s="3">
        <f>1/(1+Inputs!$B$4)^A7</f>
        <v>0.7084252110651963</v>
      </c>
      <c r="F7" s="2">
        <f>D7*E7</f>
        <v>332.12092076482696</v>
      </c>
    </row>
    <row r="8">
      <c r="A8" s="4">
        <v>5.0</v>
      </c>
      <c r="B8" s="2">
        <f>B7*(1+Inputs!$B$10)</f>
        <v>1028.1593664902134</v>
      </c>
      <c r="C8" s="3">
        <f>Inputs!$B$10/Inputs!$B$3</f>
        <v>0.4267928286852589</v>
      </c>
      <c r="D8" s="2">
        <f>B8*(1-C8)</f>
        <v>589.3483221266114</v>
      </c>
      <c r="E8" s="3">
        <f>1/(1+Inputs!$B$4)^A8</f>
        <v>0.6499313862983452</v>
      </c>
      <c r="F8" s="2">
        <f>D8*E8</f>
        <v>383.03597201235226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122.3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0.2571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150.0</v>
      </c>
      <c r="C4" s="3">
        <v>0.3214</v>
      </c>
      <c r="D4" s="3">
        <v>0.3</v>
      </c>
      <c r="E4" s="3">
        <v>0.2265</v>
      </c>
    </row>
    <row r="5">
      <c r="A5" t="inlineStr">
        <is>
          <t xml:space="preserve">Base</t>
        </is>
      </c>
      <c r="B5" s="2">
        <v>120.0</v>
      </c>
      <c r="C5" s="3">
        <v>0.2512</v>
      </c>
      <c r="D5" s="3">
        <v>0.45</v>
      </c>
      <c r="E5" s="3">
        <v>-0.0188</v>
      </c>
    </row>
    <row r="6">
      <c r="A6" t="inlineStr">
        <is>
          <t xml:space="preserve">Bear</t>
        </is>
      </c>
      <c r="B6" s="2">
        <v>95.0</v>
      </c>
      <c r="C6" s="3">
        <v>0.1795</v>
      </c>
      <c r="D6" s="3">
        <v>0.25</v>
      </c>
      <c r="E6" s="3">
        <v>-0.2232</v>
      </c>
    </row>
    <row r="7">
      <c r="A7" t="inlineStr" s="1">
        <is>
          <t xml:space="preserve">E[r] (probability-weighted)</t>
        </is>
      </c>
      <c r="E7" s="3">
        <v>0.0037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7.50%</t>
        </is>
      </c>
      <c r="B4" s="4">
        <v>65.3286</v>
      </c>
      <c r="C4" s="4">
        <v>72.8416</v>
      </c>
      <c r="D4" s="4">
        <v>78.3118</v>
      </c>
      <c r="E4" s="4">
        <v>87.2606</v>
      </c>
      <c r="F4" s="4">
        <v>93.7533</v>
      </c>
      <c r="G4" s="4">
        <v>111.9933</v>
      </c>
    </row>
    <row r="5">
      <c r="A5" t="inlineStr" s="1">
        <is>
          <t xml:space="preserve">8.25%</t>
        </is>
      </c>
      <c r="B5" s="4">
        <v>57.9758</v>
      </c>
      <c r="C5" s="4">
        <v>64.3443</v>
      </c>
      <c r="D5" s="4">
        <v>68.9748</v>
      </c>
      <c r="E5" s="4">
        <v>76.5403</v>
      </c>
      <c r="F5" s="4">
        <v>82.0228</v>
      </c>
      <c r="G5" s="4">
        <v>97.3994</v>
      </c>
    </row>
    <row r="6">
      <c r="A6" t="inlineStr" s="1">
        <is>
          <t xml:space="preserve">9.00%</t>
        </is>
      </c>
      <c r="B6" s="4">
        <v>52.3159</v>
      </c>
      <c r="C6" s="4">
        <v>57.8087</v>
      </c>
      <c r="D6" s="4">
        <v>61.7972</v>
      </c>
      <c r="E6" s="4">
        <v>68.3051</v>
      </c>
      <c r="F6" s="4">
        <v>73.0155</v>
      </c>
      <c r="G6" s="4">
        <v>86.2048</v>
      </c>
    </row>
    <row r="7">
      <c r="A7" t="inlineStr" s="1">
        <is>
          <t xml:space="preserve">9.75%</t>
        </is>
      </c>
      <c r="B7" s="4">
        <v>47.8237</v>
      </c>
      <c r="C7" s="4">
        <v>52.6261</v>
      </c>
      <c r="D7" s="4">
        <v>56.1085</v>
      </c>
      <c r="E7" s="4">
        <v>61.7834</v>
      </c>
      <c r="F7" s="4">
        <v>65.8857</v>
      </c>
      <c r="G7" s="4">
        <v>77.3535</v>
      </c>
    </row>
    <row r="8">
      <c r="A8" t="inlineStr" s="1">
        <is>
          <t xml:space="preserve">10.50%</t>
        </is>
      </c>
      <c r="B8" s="4">
        <v>44.1708</v>
      </c>
      <c r="C8" s="4">
        <v>48.4159</v>
      </c>
      <c r="D8" s="4">
        <v>51.4899</v>
      </c>
      <c r="E8" s="4">
        <v>56.4928</v>
      </c>
      <c r="F8" s="4">
        <v>60.1048</v>
      </c>
      <c r="G8" s="4">
        <v>70.1853</v>
      </c>
    </row>
    <row r="9"/>
    <row r="10">
      <c r="A10" t="inlineStr">
        <is>
          <t xml:space="preserve">Bold cells ≥ current price (122.3). The conclusion is dominated by WACC and growth.</t>
        </is>
      </c>
    </row>
  </sheetData>
</worksheet>
</file>