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Berner Industrier (BERNER-B.ST)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0.1968</v>
      </c>
    </row>
    <row r="6">
      <c r="A6" t="inlineStr">
        <is>
          <t xml:space="preserve">No-growth value / share</t>
        </is>
      </c>
      <c r="B6" s="2">
        <v>45.4236</v>
      </c>
    </row>
    <row r="7">
      <c r="A7" t="inlineStr">
        <is>
          <t xml:space="preserve">ROIC</t>
        </is>
      </c>
      <c r="B7" s="3">
        <v>0.2201</v>
      </c>
    </row>
    <row r="8">
      <c r="A8" t="inlineStr">
        <is>
          <t xml:space="preserve">WACC</t>
        </is>
      </c>
      <c r="B8" s="3">
        <v>0.1</v>
      </c>
    </row>
    <row r="9">
      <c r="A9" t="inlineStr">
        <is>
          <t xml:space="preserve">ROIC − WACC spread (pp)</t>
        </is>
      </c>
      <c r="B9" s="2">
        <v>12.01</v>
      </c>
    </row>
    <row r="10">
      <c r="A10" t="inlineStr">
        <is>
          <t xml:space="preserve">Economic Profit / EVA</t>
        </is>
      </c>
      <c r="B10" s="2">
        <v>42.83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78.5</v>
      </c>
    </row>
    <row r="3">
      <c r="A3" t="inlineStr">
        <is>
          <t xml:space="preserve">ROIC</t>
        </is>
      </c>
      <c r="B3" s="6">
        <v>0.2201</v>
      </c>
    </row>
    <row r="4">
      <c r="A4" t="inlineStr">
        <is>
          <t xml:space="preserve">WACC</t>
        </is>
      </c>
      <c r="B4" s="6">
        <v>0.1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21.7</v>
      </c>
    </row>
    <row r="8">
      <c r="A8" t="inlineStr">
        <is>
          <t xml:space="preserve">Shares (m)</t>
        </is>
      </c>
      <c r="B8" s="5">
        <v>19.069398</v>
      </c>
    </row>
    <row r="9">
      <c r="A9" t="inlineStr">
        <is>
          <t xml:space="preserve">Share price</t>
        </is>
      </c>
      <c r="B9" s="5">
        <v>77.7</v>
      </c>
    </row>
    <row r="10">
      <c r="A10" t="inlineStr">
        <is>
          <t xml:space="preserve">Stage-1 growth g (engine driver)</t>
        </is>
      </c>
      <c r="B10" s="6">
        <v>0.1968</v>
      </c>
    </row>
    <row r="11"/>
    <row r="12">
      <c r="A12" t="inlineStr">
        <is>
          <t xml:space="preserve">Invested Capital  = NOPAT / ROIC</t>
        </is>
      </c>
      <c r="B12" s="2">
        <f>B2/B3</f>
        <v>356.7</v>
      </c>
    </row>
    <row r="13">
      <c r="A13" t="inlineStr">
        <is>
          <t xml:space="preserve">Market cap  = price × shares</t>
        </is>
      </c>
      <c r="B13" s="4">
        <f>B9*B8</f>
        <v>1481.6922246</v>
      </c>
    </row>
    <row r="14">
      <c r="A14" t="inlineStr">
        <is>
          <t xml:space="preserve">Enterprise value  = mcap + net debt</t>
        </is>
      </c>
      <c r="B14" s="4">
        <f>B13+B7</f>
        <v>1503.4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78.5</v>
      </c>
    </row>
    <row r="4">
      <c r="A4" t="inlineStr">
        <is>
          <t xml:space="preserve">Invested Capital</t>
        </is>
      </c>
      <c r="B4" s="2">
        <f>Inputs!B12</f>
        <v>356.7</v>
      </c>
    </row>
    <row r="5">
      <c r="A5" t="inlineStr">
        <is>
          <t xml:space="preserve">WACC</t>
        </is>
      </c>
      <c r="B5" s="3">
        <f>Inputs!B4</f>
        <v>0.1</v>
      </c>
    </row>
    <row r="6">
      <c r="A6" t="inlineStr">
        <is>
          <t xml:space="preserve">Capital charge  = IC × WACC</t>
        </is>
      </c>
      <c r="B6" s="2">
        <f>Inputs!B12*Inputs!B4</f>
        <v>35.67</v>
      </c>
    </row>
    <row r="7">
      <c r="A7" t="inlineStr">
        <is>
          <t xml:space="preserve">Economic Profit (EVA)  = NOPAT − charge</t>
        </is>
      </c>
      <c r="B7" s="2">
        <f>Inputs!B2-Inputs!B12*Inputs!B4</f>
        <v>42.83</v>
      </c>
    </row>
    <row r="8">
      <c r="A8" t="inlineStr">
        <is>
          <t xml:space="preserve">ROIC</t>
        </is>
      </c>
      <c r="B8" s="3">
        <f>Inputs!B3</f>
        <v>0.2201</v>
      </c>
    </row>
    <row r="9">
      <c r="A9" t="inlineStr">
        <is>
          <t xml:space="preserve">ROIC − WACC spread</t>
        </is>
      </c>
      <c r="B9" s="3">
        <f>Inputs!B3-Inputs!B4</f>
        <v>0.12009999999999998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93.9488</v>
      </c>
      <c r="C4" s="3">
        <f>Inputs!$B$10/Inputs!$B$3</f>
        <v>0.8941390277146752</v>
      </c>
      <c r="D4" s="2">
        <f>B4*(1-C4)</f>
        <v>9.94551131303952</v>
      </c>
      <c r="E4" s="3">
        <f>1/(1+Inputs!$B$4)^A4</f>
        <v>0.9090909090909091</v>
      </c>
      <c r="F4" s="2">
        <f>D4*E4</f>
        <v>9.041373920945018</v>
      </c>
    </row>
    <row r="5">
      <c r="A5" s="4">
        <v>2.0</v>
      </c>
      <c r="B5" s="2">
        <f>B4*(1+Inputs!$B$10)</f>
        <v>112.43792384000001</v>
      </c>
      <c r="C5" s="3">
        <f>Inputs!$B$10/Inputs!$B$3</f>
        <v>0.8941390277146752</v>
      </c>
      <c r="D5" s="2">
        <f>B5*(1-C5)</f>
        <v>11.902787939445698</v>
      </c>
      <c r="E5" s="3">
        <f>1/(1+Inputs!$B$4)^A5</f>
        <v>0.8264462809917354</v>
      </c>
      <c r="F5" s="2">
        <f>D5*E5</f>
        <v>9.83701482598818</v>
      </c>
    </row>
    <row r="6">
      <c r="A6" s="4">
        <v>3.0</v>
      </c>
      <c r="B6" s="2">
        <f>B5*(1+Inputs!$B$10)</f>
        <v>134.565707251712</v>
      </c>
      <c r="C6" s="3">
        <f>Inputs!$B$10/Inputs!$B$3</f>
        <v>0.8941390277146752</v>
      </c>
      <c r="D6" s="2">
        <f>B6*(1-C6)</f>
        <v>14.24525660592861</v>
      </c>
      <c r="E6" s="3">
        <f>1/(1+Inputs!$B$4)^A6</f>
        <v>0.7513148009015775</v>
      </c>
      <c r="F6" s="2">
        <f>D6*E6</f>
        <v>10.702672130675136</v>
      </c>
    </row>
    <row r="7">
      <c r="A7" s="4">
        <v>4.0</v>
      </c>
      <c r="B7" s="2">
        <f>B6*(1+Inputs!$B$10)</f>
        <v>161.04823843884895</v>
      </c>
      <c r="C7" s="3">
        <f>Inputs!$B$10/Inputs!$B$3</f>
        <v>0.8941390277146752</v>
      </c>
      <c r="D7" s="2">
        <f>B7*(1-C7)</f>
        <v>17.048723105975363</v>
      </c>
      <c r="E7" s="3">
        <f>1/(1+Inputs!$B$4)^A7</f>
        <v>0.6830134553650705</v>
      </c>
      <c r="F7" s="2">
        <f>D7*E7</f>
        <v>11.64450727817455</v>
      </c>
    </row>
    <row r="8">
      <c r="A8" s="4">
        <v>5.0</v>
      </c>
      <c r="B8" s="2">
        <f>B7*(1+Inputs!$B$10)</f>
        <v>192.74253176361444</v>
      </c>
      <c r="C8" s="3">
        <f>Inputs!$B$10/Inputs!$B$3</f>
        <v>0.8941390277146752</v>
      </c>
      <c r="D8" s="2">
        <f>B8*(1-C8)</f>
        <v>20.403911813231314</v>
      </c>
      <c r="E8" s="3">
        <f>1/(1+Inputs!$B$4)^A8</f>
        <v>0.6209213230591549</v>
      </c>
      <c r="F8" s="2">
        <f>D8*E8</f>
        <v>12.669223918653909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77.7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0.1968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95.0</v>
      </c>
      <c r="C4" s="3">
        <v>0.2091</v>
      </c>
      <c r="D4" s="3">
        <v>0.3</v>
      </c>
      <c r="E4" s="3">
        <v>0.2227</v>
      </c>
    </row>
    <row r="5">
      <c r="A5" t="inlineStr">
        <is>
          <t xml:space="preserve">Base</t>
        </is>
      </c>
      <c r="B5" s="2">
        <v>78.0</v>
      </c>
      <c r="C5" s="3">
        <v>0.1982</v>
      </c>
      <c r="D5" s="3">
        <v>0.45</v>
      </c>
      <c r="E5" s="3">
        <v>0.0039</v>
      </c>
    </row>
    <row r="6">
      <c r="A6" t="inlineStr">
        <is>
          <t xml:space="preserve">Bear</t>
        </is>
      </c>
      <c r="B6" s="2">
        <v>55.0</v>
      </c>
      <c r="C6" s="3">
        <v>0.0685</v>
      </c>
      <c r="D6" s="3">
        <v>0.25</v>
      </c>
      <c r="E6" s="3">
        <v>-0.2921</v>
      </c>
    </row>
    <row r="7">
      <c r="A7" t="inlineStr" s="1">
        <is>
          <t xml:space="preserve">E[r] (probability-weighted)</t>
        </is>
      </c>
      <c r="E7" s="3">
        <v>-0.0045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8.50%</t>
        </is>
      </c>
      <c r="B4" s="4">
        <v>56.5405</v>
      </c>
      <c r="C4" s="4">
        <v>62.1713</v>
      </c>
      <c r="D4" s="4">
        <v>66.2046</v>
      </c>
      <c r="E4" s="4">
        <v>72.6969</v>
      </c>
      <c r="F4" s="4">
        <v>77.334</v>
      </c>
      <c r="G4" s="4">
        <v>90.0781</v>
      </c>
    </row>
    <row r="5">
      <c r="A5" t="inlineStr" s="1">
        <is>
          <t xml:space="preserve">9.25%</t>
        </is>
      </c>
      <c r="B5" s="4">
        <v>50.3733</v>
      </c>
      <c r="C5" s="4">
        <v>55.0845</v>
      </c>
      <c r="D5" s="4">
        <v>58.4452</v>
      </c>
      <c r="E5" s="4">
        <v>63.8327</v>
      </c>
      <c r="F5" s="4">
        <v>67.6652</v>
      </c>
      <c r="G5" s="4">
        <v>78.1378</v>
      </c>
    </row>
    <row r="6">
      <c r="A6" t="inlineStr" s="1">
        <is>
          <t xml:space="preserve">10.00%</t>
        </is>
      </c>
      <c r="B6" s="4">
        <v>45.4318</v>
      </c>
      <c r="C6" s="4">
        <v>49.4168</v>
      </c>
      <c r="D6" s="4">
        <v>52.2468</v>
      </c>
      <c r="E6" s="4">
        <v>56.7635</v>
      </c>
      <c r="F6" s="4">
        <v>59.9624</v>
      </c>
      <c r="G6" s="4">
        <v>68.6488</v>
      </c>
    </row>
    <row r="7">
      <c r="A7" t="inlineStr" s="1">
        <is>
          <t xml:space="preserve">10.75%</t>
        </is>
      </c>
      <c r="B7" s="4">
        <v>41.3821</v>
      </c>
      <c r="C7" s="4">
        <v>44.781</v>
      </c>
      <c r="D7" s="4">
        <v>47.1834</v>
      </c>
      <c r="E7" s="4">
        <v>50.999</v>
      </c>
      <c r="F7" s="4">
        <v>53.6883</v>
      </c>
      <c r="G7" s="4">
        <v>60.94</v>
      </c>
    </row>
    <row r="8">
      <c r="A8" t="inlineStr" s="1">
        <is>
          <t xml:space="preserve">11.50%</t>
        </is>
      </c>
      <c r="B8" s="4">
        <v>38.0014</v>
      </c>
      <c r="C8" s="4">
        <v>40.9192</v>
      </c>
      <c r="D8" s="4">
        <v>42.9709</v>
      </c>
      <c r="E8" s="4">
        <v>46.2122</v>
      </c>
      <c r="F8" s="4">
        <v>48.4845</v>
      </c>
      <c r="G8" s="4">
        <v>54.564</v>
      </c>
    </row>
    <row r="9"/>
    <row r="10">
      <c r="A10" t="inlineStr">
        <is>
          <t xml:space="preserve">Bold cells ≥ current price (77.7). The conclusion is dominated by WACC and growth.</t>
        </is>
      </c>
    </row>
  </sheetData>
</worksheet>
</file>