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Tryg (TRYG.CO)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0.1581</v>
      </c>
    </row>
    <row r="6">
      <c r="A6" t="inlineStr">
        <is>
          <t xml:space="preserve">Book value / share</t>
        </is>
      </c>
      <c r="B6" s="2">
        <v>66.37</v>
      </c>
    </row>
    <row r="7">
      <c r="A7" t="inlineStr">
        <is>
          <t xml:space="preserve">Sustainable ROE (observed)</t>
        </is>
      </c>
      <c r="B7" s="3">
        <v>0.1364</v>
      </c>
    </row>
    <row r="8">
      <c r="A8" t="inlineStr">
        <is>
          <t xml:space="preserve">Cost of equity Ke</t>
        </is>
      </c>
      <c r="B8" s="3">
        <v>0.0875</v>
      </c>
    </row>
    <row r="9">
      <c r="A9" t="inlineStr">
        <is>
          <t xml:space="preserve">ROE − Ke spread (pp)</t>
        </is>
      </c>
      <c r="B9" s="2">
        <v>4.89</v>
      </c>
    </row>
    <row r="10">
      <c r="A10" t="inlineStr">
        <is>
          <t xml:space="preserve">Current P/B</t>
        </is>
      </c>
      <c r="B10" s="2">
        <v>2.2284</v>
      </c>
    </row>
    <row r="11">
      <c r="A11" t="inlineStr">
        <is>
          <t xml:space="preserve">Justified P/B</t>
        </is>
      </c>
      <c r="B11" s="2">
        <v>1.851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39620.0</v>
      </c>
    </row>
    <row r="3">
      <c r="A3" t="inlineStr">
        <is>
          <t xml:space="preserve">Sustainable ROE</t>
        </is>
      </c>
      <c r="B3" s="6">
        <v>0.1364</v>
      </c>
    </row>
    <row r="4">
      <c r="A4" t="inlineStr">
        <is>
          <t xml:space="preserve">Cost of equity Ke</t>
        </is>
      </c>
      <c r="B4" s="6">
        <v>0.0875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596.942</v>
      </c>
    </row>
    <row r="9">
      <c r="A9" t="inlineStr">
        <is>
          <t xml:space="preserve">Share price</t>
        </is>
      </c>
      <c r="B9" s="5">
        <v>147.9</v>
      </c>
    </row>
    <row r="10"/>
    <row r="11">
      <c r="A11" t="inlineStr">
        <is>
          <t xml:space="preserve">Book value / share  = equity / shares</t>
        </is>
      </c>
      <c r="B11" s="2">
        <f>B2/B8</f>
        <v>66.37</v>
      </c>
    </row>
    <row r="12">
      <c r="A12" t="inlineStr">
        <is>
          <t xml:space="preserve">Market cap  = price × shares</t>
        </is>
      </c>
      <c r="B12" s="4">
        <f>B9*B8</f>
        <v>88287.7218</v>
      </c>
    </row>
    <row r="13">
      <c r="A13" t="inlineStr">
        <is>
          <t xml:space="preserve">Current P/B  = mcap / book</t>
        </is>
      </c>
      <c r="B13" s="2">
        <f>B12/B2</f>
        <v>2.2283624886421</v>
      </c>
    </row>
    <row r="14">
      <c r="A14" t="inlineStr">
        <is>
          <t xml:space="preserve">Justified P/B  = (ROE−g)/(Ke−g)</t>
        </is>
      </c>
      <c r="B14" s="2">
        <f>(B3-B6)/(B4-B6)</f>
        <v>1.8504347826086958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39620.0</v>
      </c>
      <c r="C4" s="3">
        <f>Inputs!$B$3-Inputs!$B$4</f>
        <v>0.0489</v>
      </c>
      <c r="D4" s="2">
        <f>B4*C4</f>
        <v>1937.418</v>
      </c>
      <c r="E4" s="3">
        <f>1/(1+Inputs!$B$4)^A4</f>
        <v>0.9195402298850576</v>
      </c>
      <c r="F4" s="2">
        <f>D4*E4</f>
        <v>1781.5337931034483</v>
      </c>
    </row>
    <row r="5">
      <c r="A5" s="4">
        <v>2.0</v>
      </c>
      <c r="B5" s="2">
        <f>B4*(1+Inputs!$B$6)</f>
        <v>40808.6</v>
      </c>
      <c r="C5" s="3">
        <f>Inputs!$B$3-Inputs!$B$4</f>
        <v>0.0489</v>
      </c>
      <c r="D5" s="2">
        <f>B5*C5</f>
        <v>1995.54054</v>
      </c>
      <c r="E5" s="3">
        <f>1/(1+Inputs!$B$4)^A5</f>
        <v>0.8455542343770646</v>
      </c>
      <c r="F5" s="2">
        <f>D5*E5</f>
        <v>1687.337753468094</v>
      </c>
    </row>
    <row r="6">
      <c r="A6" s="4">
        <v>3.0</v>
      </c>
      <c r="B6" s="2">
        <f>B5*(1+Inputs!$B$6)</f>
        <v>42032.858</v>
      </c>
      <c r="C6" s="3">
        <f>Inputs!$B$3-Inputs!$B$4</f>
        <v>0.0489</v>
      </c>
      <c r="D6" s="2">
        <f>B6*C6</f>
        <v>2055.4067562</v>
      </c>
      <c r="E6" s="3">
        <f>1/(1+Inputs!$B$4)^A6</f>
        <v>0.7775211350593697</v>
      </c>
      <c r="F6" s="2">
        <f>D6*E6</f>
        <v>1598.1221940893213</v>
      </c>
    </row>
    <row r="7">
      <c r="A7" s="4">
        <v>4.0</v>
      </c>
      <c r="B7" s="2">
        <f>B6*(1+Inputs!$B$6)</f>
        <v>43293.843740000004</v>
      </c>
      <c r="C7" s="3">
        <f>Inputs!$B$3-Inputs!$B$4</f>
        <v>0.0489</v>
      </c>
      <c r="D7" s="2">
        <f>B7*C7</f>
        <v>2117.068958886</v>
      </c>
      <c r="E7" s="3">
        <f>1/(1+Inputs!$B$4)^A7</f>
        <v>0.7149619632729837</v>
      </c>
      <c r="F7" s="2">
        <f>D7*E7</f>
        <v>1513.6237792294262</v>
      </c>
    </row>
    <row r="8">
      <c r="A8" s="4">
        <v>5.0</v>
      </c>
      <c r="B8" s="2">
        <f>B7*(1+Inputs!$B$6)</f>
        <v>44592.659052200004</v>
      </c>
      <c r="C8" s="3">
        <f>Inputs!$B$3-Inputs!$B$4</f>
        <v>0.0489</v>
      </c>
      <c r="D8" s="2">
        <f>B8*C8</f>
        <v>2180.5810276525804</v>
      </c>
      <c r="E8" s="3">
        <f>1/(1+Inputs!$B$4)^A8</f>
        <v>0.6574362880671115</v>
      </c>
      <c r="F8" s="2">
        <f>D8*E8</f>
        <v>1433.5930966494798</v>
      </c>
    </row>
    <row r="9">
      <c r="A9" s="4">
        <v>6.0</v>
      </c>
      <c r="B9" s="2">
        <f>B8*(1+Inputs!$B$6)</f>
        <v>45930.438823766</v>
      </c>
      <c r="C9" s="3">
        <f>Inputs!$B$3-Inputs!$B$4</f>
        <v>0.0489</v>
      </c>
      <c r="D9" s="2">
        <f>B9*C9</f>
        <v>2245.9984584821573</v>
      </c>
      <c r="E9" s="3">
        <f>1/(1+Inputs!$B$4)^A9</f>
        <v>0.6045391154640106</v>
      </c>
      <c r="F9" s="2">
        <f>D9*E9</f>
        <v>1357.7939214243347</v>
      </c>
    </row>
    <row r="10">
      <c r="A10" s="4">
        <v>7.0</v>
      </c>
      <c r="B10" s="2">
        <f>B9*(1+Inputs!$B$6)</f>
        <v>47308.351988478986</v>
      </c>
      <c r="C10" s="3">
        <f>Inputs!$B$3-Inputs!$B$4</f>
        <v>0.0489</v>
      </c>
      <c r="D10" s="2">
        <f>B10*C10</f>
        <v>2313.3784122366224</v>
      </c>
      <c r="E10" s="3">
        <f>1/(1+Inputs!$B$4)^A10</f>
        <v>0.5558980372082857</v>
      </c>
      <c r="F10" s="2">
        <f>D10*E10</f>
        <v>1286.0025186823586</v>
      </c>
    </row>
    <row r="11">
      <c r="A11" s="4">
        <v>8.0</v>
      </c>
      <c r="B11" s="2">
        <f>B10*(1+Inputs!$B$6)</f>
        <v>48727.602548133356</v>
      </c>
      <c r="C11" s="3">
        <f>Inputs!$B$3-Inputs!$B$4</f>
        <v>0.0489</v>
      </c>
      <c r="D11" s="2">
        <f>B11*C11</f>
        <v>2382.779764603721</v>
      </c>
      <c r="E11" s="3">
        <f>1/(1+Inputs!$B$4)^A11</f>
        <v>0.5111706089271593</v>
      </c>
      <c r="F11" s="2">
        <f>D11*E11</f>
        <v>1218.0069832117974</v>
      </c>
    </row>
    <row r="12">
      <c r="A12" s="4">
        <v>9.0</v>
      </c>
      <c r="B12" s="2">
        <f>B11*(1+Inputs!$B$6)</f>
        <v>50189.430624577355</v>
      </c>
      <c r="C12" s="3">
        <f>Inputs!$B$3-Inputs!$B$4</f>
        <v>0.0489</v>
      </c>
      <c r="D12" s="2">
        <f>B12*C12</f>
        <v>2454.2631575418327</v>
      </c>
      <c r="E12" s="3">
        <f>1/(1+Inputs!$B$4)^A12</f>
        <v>0.4700419392433649</v>
      </c>
      <c r="F12" s="2">
        <f>D12*E12</f>
        <v>1153.606613984507</v>
      </c>
    </row>
    <row r="13">
      <c r="A13" s="4">
        <v>10.0</v>
      </c>
      <c r="B13" s="2">
        <f>B12*(1+Inputs!$B$6)</f>
        <v>51695.11354331468</v>
      </c>
      <c r="C13" s="3">
        <f>Inputs!$B$3-Inputs!$B$4</f>
        <v>0.0489</v>
      </c>
      <c r="D13" s="2">
        <f>B13*C13</f>
        <v>2527.8910522680876</v>
      </c>
      <c r="E13" s="3">
        <f>1/(1+Inputs!$B$4)^A13</f>
        <v>0.432222472867462</v>
      </c>
      <c r="F13" s="2">
        <f>D13*E13</f>
        <v>1092.6113217508434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39620.0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147.9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0.1581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160.0</v>
      </c>
      <c r="C4" s="3">
        <v>0.1686</v>
      </c>
      <c r="D4" s="3">
        <v>0.25</v>
      </c>
      <c r="E4" s="3">
        <v>0.0818</v>
      </c>
    </row>
    <row r="5">
      <c r="A5" t="inlineStr">
        <is>
          <t xml:space="preserve">Base</t>
        </is>
      </c>
      <c r="B5" s="2">
        <v>130.0</v>
      </c>
      <c r="C5" s="3">
        <v>0.1426</v>
      </c>
      <c r="D5" s="3">
        <v>0.45</v>
      </c>
      <c r="E5" s="3">
        <v>-0.121</v>
      </c>
    </row>
    <row r="6">
      <c r="A6" t="inlineStr">
        <is>
          <t xml:space="preserve">Bear</t>
        </is>
      </c>
      <c r="B6" s="2">
        <v>110.0</v>
      </c>
      <c r="C6" s="3">
        <v>0.1253</v>
      </c>
      <c r="D6" s="3">
        <v>0.3</v>
      </c>
      <c r="E6" s="3">
        <v>-0.2563</v>
      </c>
    </row>
    <row r="7">
      <c r="A7" t="inlineStr" s="1">
        <is>
          <t xml:space="preserve">E[r] (probability-weighted)</t>
        </is>
      </c>
      <c r="E7" s="3">
        <v>-0.1109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7.25%</t>
        </is>
      </c>
      <c r="B4" s="4">
        <v>109.3153</v>
      </c>
      <c r="C4" s="4">
        <v>171.7812</v>
      </c>
      <c r="D4" s="4">
        <v>234.2471</v>
      </c>
      <c r="E4" s="4">
        <v>296.7129</v>
      </c>
      <c r="F4" s="4">
        <v>359.1788</v>
      </c>
      <c r="G4" s="4">
        <v>421.6447</v>
      </c>
      <c r="H4" s="4">
        <v>484.1106</v>
      </c>
    </row>
    <row r="5">
      <c r="A5" t="inlineStr" s="1">
        <is>
          <t xml:space="preserve">8.00%</t>
        </is>
      </c>
      <c r="B5" s="4">
        <v>92.918</v>
      </c>
      <c r="C5" s="4">
        <v>146.014</v>
      </c>
      <c r="D5" s="4">
        <v>199.11</v>
      </c>
      <c r="E5" s="4">
        <v>252.206</v>
      </c>
      <c r="F5" s="4">
        <v>305.302</v>
      </c>
      <c r="G5" s="4">
        <v>358.398</v>
      </c>
      <c r="H5" s="4">
        <v>411.494</v>
      </c>
    </row>
    <row r="6">
      <c r="A6" t="inlineStr" s="1">
        <is>
          <t xml:space="preserve">8.75%</t>
        </is>
      </c>
      <c r="B6" s="4">
        <v>80.7983</v>
      </c>
      <c r="C6" s="4">
        <v>126.9687</v>
      </c>
      <c r="D6" s="4">
        <v>173.1391</v>
      </c>
      <c r="E6" s="4">
        <v>219.3096</v>
      </c>
      <c r="F6" s="4">
        <v>265.48</v>
      </c>
      <c r="G6" s="4">
        <v>311.6504</v>
      </c>
      <c r="H6" s="4">
        <v>357.8209</v>
      </c>
    </row>
    <row r="7">
      <c r="A7" t="inlineStr" s="1">
        <is>
          <t xml:space="preserve">9.50%</t>
        </is>
      </c>
      <c r="B7" s="4">
        <v>71.4754</v>
      </c>
      <c r="C7" s="4">
        <v>112.3185</v>
      </c>
      <c r="D7" s="4">
        <v>153.1615</v>
      </c>
      <c r="E7" s="4">
        <v>194.0046</v>
      </c>
      <c r="F7" s="4">
        <v>234.8477</v>
      </c>
      <c r="G7" s="4">
        <v>275.6908</v>
      </c>
      <c r="H7" s="4">
        <v>316.5338</v>
      </c>
    </row>
    <row r="8">
      <c r="A8" t="inlineStr" s="1">
        <is>
          <t xml:space="preserve">10.25%</t>
        </is>
      </c>
      <c r="B8" s="4">
        <v>64.0814</v>
      </c>
      <c r="C8" s="4">
        <v>100.6993</v>
      </c>
      <c r="D8" s="4">
        <v>137.3172</v>
      </c>
      <c r="E8" s="4">
        <v>173.9352</v>
      </c>
      <c r="F8" s="4">
        <v>210.5531</v>
      </c>
      <c r="G8" s="4">
        <v>247.171</v>
      </c>
      <c r="H8" s="4">
        <v>283.789</v>
      </c>
    </row>
    <row r="9"/>
    <row r="10">
      <c r="A10" t="inlineStr">
        <is>
          <t xml:space="preserve">Bold cells ≥ current price (147.9). Dominated by cost of equity and sustainable ROE.</t>
        </is>
      </c>
    </row>
  </sheetData>
</worksheet>
</file>