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Swedbank (SWED-A.ST)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0.1462</v>
      </c>
    </row>
    <row r="6">
      <c r="A6" t="inlineStr">
        <is>
          <t xml:space="preserve">Book value / share</t>
        </is>
      </c>
      <c r="B6" s="2">
        <v>200.85</v>
      </c>
    </row>
    <row r="7">
      <c r="A7" t="inlineStr">
        <is>
          <t xml:space="preserve">Sustainable ROE (observed)</t>
        </is>
      </c>
      <c r="B7" s="3">
        <v>0.1451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4.51</v>
      </c>
    </row>
    <row r="10">
      <c r="A10" t="inlineStr">
        <is>
          <t xml:space="preserve">Current P/B</t>
        </is>
      </c>
      <c r="B10" s="2">
        <v>1.6599</v>
      </c>
    </row>
    <row r="11">
      <c r="A11" t="inlineStr">
        <is>
          <t xml:space="preserve">Justified P/B</t>
        </is>
      </c>
      <c r="B11" s="2">
        <v>1.644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225802.0</v>
      </c>
    </row>
    <row r="3">
      <c r="A3" t="inlineStr">
        <is>
          <t xml:space="preserve">Sustainable ROE</t>
        </is>
      </c>
      <c r="B3" s="6">
        <v>0.1451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1124.226</v>
      </c>
    </row>
    <row r="9">
      <c r="A9" t="inlineStr">
        <is>
          <t xml:space="preserve">Share price</t>
        </is>
      </c>
      <c r="B9" s="5">
        <v>333.4</v>
      </c>
    </row>
    <row r="10"/>
    <row r="11">
      <c r="A11" t="inlineStr">
        <is>
          <t xml:space="preserve">Book value / share  = equity / shares</t>
        </is>
      </c>
      <c r="B11" s="2">
        <f>B2/B8</f>
        <v>200.85</v>
      </c>
    </row>
    <row r="12">
      <c r="A12" t="inlineStr">
        <is>
          <t xml:space="preserve">Market cap  = price × shares</t>
        </is>
      </c>
      <c r="B12" s="4">
        <f>B9*B8</f>
        <v>374816.9484</v>
      </c>
    </row>
    <row r="13">
      <c r="A13" t="inlineStr">
        <is>
          <t xml:space="preserve">Current P/B  = mcap / book</t>
        </is>
      </c>
      <c r="B13" s="2">
        <f>B12/B2</f>
        <v>1.6599363530881037</v>
      </c>
    </row>
    <row r="14">
      <c r="A14" t="inlineStr">
        <is>
          <t xml:space="preserve">Justified P/B  = (ROE−g)/(Ke−g)</t>
        </is>
      </c>
      <c r="B14" s="2">
        <f>(B3-B6)/(B4-B6)</f>
        <v>1.6442857142857144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225802.0</v>
      </c>
      <c r="C4" s="3">
        <f>Inputs!$B$3-Inputs!$B$4</f>
        <v>0.0451</v>
      </c>
      <c r="D4" s="2">
        <f>B4*C4</f>
        <v>10183.6702</v>
      </c>
      <c r="E4" s="3">
        <f>1/(1+Inputs!$B$4)^A4</f>
        <v>0.9090909090909091</v>
      </c>
      <c r="F4" s="2">
        <f>D4*E4</f>
        <v>9257.882</v>
      </c>
    </row>
    <row r="5">
      <c r="A5" s="4">
        <v>2.0</v>
      </c>
      <c r="B5" s="2">
        <f>B4*(1+Inputs!$B$6)</f>
        <v>232576.06</v>
      </c>
      <c r="C5" s="3">
        <f>Inputs!$B$3-Inputs!$B$4</f>
        <v>0.0451</v>
      </c>
      <c r="D5" s="2">
        <f>B5*C5</f>
        <v>10489.180306</v>
      </c>
      <c r="E5" s="3">
        <f>1/(1+Inputs!$B$4)^A5</f>
        <v>0.8264462809917354</v>
      </c>
      <c r="F5" s="2">
        <f>D5*E5</f>
        <v>8668.744054545454</v>
      </c>
    </row>
    <row r="6">
      <c r="A6" s="4">
        <v>3.0</v>
      </c>
      <c r="B6" s="2">
        <f>B5*(1+Inputs!$B$6)</f>
        <v>239553.3418</v>
      </c>
      <c r="C6" s="3">
        <f>Inputs!$B$3-Inputs!$B$4</f>
        <v>0.0451</v>
      </c>
      <c r="D6" s="2">
        <f>B6*C6</f>
        <v>10803.85571518</v>
      </c>
      <c r="E6" s="3">
        <f>1/(1+Inputs!$B$4)^A6</f>
        <v>0.7513148009015775</v>
      </c>
      <c r="F6" s="2">
        <f>D6*E6</f>
        <v>8117.096705619832</v>
      </c>
    </row>
    <row r="7">
      <c r="A7" s="4">
        <v>4.0</v>
      </c>
      <c r="B7" s="2">
        <f>B6*(1+Inputs!$B$6)</f>
        <v>246739.942054</v>
      </c>
      <c r="C7" s="3">
        <f>Inputs!$B$3-Inputs!$B$4</f>
        <v>0.0451</v>
      </c>
      <c r="D7" s="2">
        <f>B7*C7</f>
        <v>11127.971386635401</v>
      </c>
      <c r="E7" s="3">
        <f>1/(1+Inputs!$B$4)^A7</f>
        <v>0.6830134553650705</v>
      </c>
      <c r="F7" s="2">
        <f>D7*E7</f>
        <v>7600.554187989481</v>
      </c>
    </row>
    <row r="8">
      <c r="A8" s="4">
        <v>5.0</v>
      </c>
      <c r="B8" s="2">
        <f>B7*(1+Inputs!$B$6)</f>
        <v>254142.14031562002</v>
      </c>
      <c r="C8" s="3">
        <f>Inputs!$B$3-Inputs!$B$4</f>
        <v>0.0451</v>
      </c>
      <c r="D8" s="2">
        <f>B8*C8</f>
        <v>11461.810528234464</v>
      </c>
      <c r="E8" s="3">
        <f>1/(1+Inputs!$B$4)^A8</f>
        <v>0.6209213230591549</v>
      </c>
      <c r="F8" s="2">
        <f>D8*E8</f>
        <v>7116.882557844695</v>
      </c>
    </row>
    <row r="9">
      <c r="A9" s="4">
        <v>6.0</v>
      </c>
      <c r="B9" s="2">
        <f>B8*(1+Inputs!$B$6)</f>
        <v>261766.40452508864</v>
      </c>
      <c r="C9" s="3">
        <f>Inputs!$B$3-Inputs!$B$4</f>
        <v>0.0451</v>
      </c>
      <c r="D9" s="2">
        <f>B9*C9</f>
        <v>11805.664844081499</v>
      </c>
      <c r="E9" s="3">
        <f>1/(1+Inputs!$B$4)^A9</f>
        <v>0.5644739300537772</v>
      </c>
      <c r="F9" s="2">
        <f>D9*E9</f>
        <v>6663.990031436397</v>
      </c>
    </row>
    <row r="10">
      <c r="A10" s="4">
        <v>7.0</v>
      </c>
      <c r="B10" s="2">
        <f>B9*(1+Inputs!$B$6)</f>
        <v>269619.3966608413</v>
      </c>
      <c r="C10" s="3">
        <f>Inputs!$B$3-Inputs!$B$4</f>
        <v>0.0451</v>
      </c>
      <c r="D10" s="2">
        <f>B10*C10</f>
        <v>12159.834789403943</v>
      </c>
      <c r="E10" s="3">
        <f>1/(1+Inputs!$B$4)^A10</f>
        <v>0.5131581182307065</v>
      </c>
      <c r="F10" s="2">
        <f>D10*E10</f>
        <v>6239.917938526806</v>
      </c>
    </row>
    <row r="11">
      <c r="A11" s="4">
        <v>8.0</v>
      </c>
      <c r="B11" s="2">
        <f>B10*(1+Inputs!$B$6)</f>
        <v>277707.97856066655</v>
      </c>
      <c r="C11" s="3">
        <f>Inputs!$B$3-Inputs!$B$4</f>
        <v>0.0451</v>
      </c>
      <c r="D11" s="2">
        <f>B11*C11</f>
        <v>12524.629833086063</v>
      </c>
      <c r="E11" s="3">
        <f>1/(1+Inputs!$B$4)^A11</f>
        <v>0.4665073802097331</v>
      </c>
      <c r="F11" s="2">
        <f>D11*E11</f>
        <v>5842.832251529646</v>
      </c>
    </row>
    <row r="12">
      <c r="A12" s="4">
        <v>9.0</v>
      </c>
      <c r="B12" s="2">
        <f>B11*(1+Inputs!$B$6)</f>
        <v>286039.21791748656</v>
      </c>
      <c r="C12" s="3">
        <f>Inputs!$B$3-Inputs!$B$4</f>
        <v>0.0451</v>
      </c>
      <c r="D12" s="2">
        <f>B12*C12</f>
        <v>12900.368728078643</v>
      </c>
      <c r="E12" s="3">
        <f>1/(1+Inputs!$B$4)^A12</f>
        <v>0.42409761837248455</v>
      </c>
      <c r="F12" s="2">
        <f>D12*E12</f>
        <v>5471.015653705031</v>
      </c>
    </row>
    <row r="13">
      <c r="A13" s="4">
        <v>10.0</v>
      </c>
      <c r="B13" s="2">
        <f>B12*(1+Inputs!$B$6)</f>
        <v>294620.3944550112</v>
      </c>
      <c r="C13" s="3">
        <f>Inputs!$B$3-Inputs!$B$4</f>
        <v>0.0451</v>
      </c>
      <c r="D13" s="2">
        <f>B13*C13</f>
        <v>13287.379789921004</v>
      </c>
      <c r="E13" s="3">
        <f>1/(1+Inputs!$B$4)^A13</f>
        <v>0.3855432894295314</v>
      </c>
      <c r="F13" s="2">
        <f>D13*E13</f>
        <v>5122.86011210562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225802.0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333.4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0.1462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375.0</v>
      </c>
      <c r="C4" s="3">
        <v>0.1607</v>
      </c>
      <c r="D4" s="3">
        <v>0.3</v>
      </c>
      <c r="E4" s="3">
        <v>0.1248</v>
      </c>
    </row>
    <row r="5">
      <c r="A5" t="inlineStr">
        <is>
          <t xml:space="preserve">Base</t>
        </is>
      </c>
      <c r="B5" s="2">
        <v>335.0</v>
      </c>
      <c r="C5" s="3">
        <v>0.1468</v>
      </c>
      <c r="D5" s="3">
        <v>0.45</v>
      </c>
      <c r="E5" s="3">
        <v>0.0048</v>
      </c>
    </row>
    <row r="6">
      <c r="A6" t="inlineStr">
        <is>
          <t xml:space="preserve">Bear</t>
        </is>
      </c>
      <c r="B6" s="2">
        <v>280.0</v>
      </c>
      <c r="C6" s="3">
        <v>0.1276</v>
      </c>
      <c r="D6" s="3">
        <v>0.25</v>
      </c>
      <c r="E6" s="3">
        <v>-0.1602</v>
      </c>
    </row>
    <row r="7">
      <c r="A7" t="inlineStr" s="1">
        <is>
          <t xml:space="preserve">E[r] (probability-weighted)</t>
        </is>
      </c>
      <c r="E7" s="3">
        <v>-0.0004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255.6273</v>
      </c>
      <c r="C4" s="4">
        <v>401.7</v>
      </c>
      <c r="D4" s="4">
        <v>547.7727</v>
      </c>
      <c r="E4" s="4">
        <v>693.8455</v>
      </c>
      <c r="F4" s="4">
        <v>839.9182</v>
      </c>
      <c r="G4" s="4">
        <v>985.9909</v>
      </c>
      <c r="H4" s="4">
        <v>1132.0636</v>
      </c>
    </row>
    <row r="5">
      <c r="A5" t="inlineStr" s="1">
        <is>
          <t xml:space="preserve">9.25%</t>
        </is>
      </c>
      <c r="B5" s="4">
        <v>224.952</v>
      </c>
      <c r="C5" s="4">
        <v>353.496</v>
      </c>
      <c r="D5" s="4">
        <v>482.04</v>
      </c>
      <c r="E5" s="4">
        <v>610.584</v>
      </c>
      <c r="F5" s="4">
        <v>739.128</v>
      </c>
      <c r="G5" s="4">
        <v>867.672</v>
      </c>
      <c r="H5" s="4">
        <v>996.216</v>
      </c>
    </row>
    <row r="6">
      <c r="A6" t="inlineStr" s="1">
        <is>
          <t xml:space="preserve">10.00%</t>
        </is>
      </c>
      <c r="B6" s="4">
        <v>200.85</v>
      </c>
      <c r="C6" s="4">
        <v>315.6214</v>
      </c>
      <c r="D6" s="4">
        <v>430.3929</v>
      </c>
      <c r="E6" s="4">
        <v>545.1643</v>
      </c>
      <c r="F6" s="4">
        <v>659.9357</v>
      </c>
      <c r="G6" s="4">
        <v>774.7071</v>
      </c>
      <c r="H6" s="4">
        <v>889.4786</v>
      </c>
    </row>
    <row r="7">
      <c r="A7" t="inlineStr" s="1">
        <is>
          <t xml:space="preserve">10.75%</t>
        </is>
      </c>
      <c r="B7" s="4">
        <v>181.4129</v>
      </c>
      <c r="C7" s="4">
        <v>285.0774</v>
      </c>
      <c r="D7" s="4">
        <v>388.7419</v>
      </c>
      <c r="E7" s="4">
        <v>492.4065</v>
      </c>
      <c r="F7" s="4">
        <v>596.071</v>
      </c>
      <c r="G7" s="4">
        <v>699.7355</v>
      </c>
      <c r="H7" s="4">
        <v>803.4</v>
      </c>
    </row>
    <row r="8">
      <c r="A8" t="inlineStr" s="1">
        <is>
          <t xml:space="preserve">11.50%</t>
        </is>
      </c>
      <c r="B8" s="4">
        <v>165.4059</v>
      </c>
      <c r="C8" s="4">
        <v>259.9235</v>
      </c>
      <c r="D8" s="4">
        <v>354.4412</v>
      </c>
      <c r="E8" s="4">
        <v>448.9588</v>
      </c>
      <c r="F8" s="4">
        <v>543.4765</v>
      </c>
      <c r="G8" s="4">
        <v>637.9941</v>
      </c>
      <c r="H8" s="4">
        <v>732.5118</v>
      </c>
    </row>
    <row r="9"/>
    <row r="10">
      <c r="A10" t="inlineStr">
        <is>
          <t xml:space="preserve">Bold cells ≥ current price (333.4). Dominated by cost of equity and sustainable ROE.</t>
        </is>
      </c>
    </row>
  </sheetData>
</worksheet>
</file>