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Revolutionrace (RVRC.ST)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0.1974</v>
      </c>
    </row>
    <row r="6">
      <c r="A6" t="inlineStr">
        <is>
          <t xml:space="preserve">No-growth value / share</t>
        </is>
      </c>
      <c r="B6" s="2">
        <v>36.7182</v>
      </c>
    </row>
    <row r="7">
      <c r="A7" t="inlineStr">
        <is>
          <t xml:space="preserve">ROIC</t>
        </is>
      </c>
      <c r="B7" s="3">
        <v>0.2621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17.21</v>
      </c>
    </row>
    <row r="10">
      <c r="A10" t="inlineStr">
        <is>
          <t xml:space="preserve">Economic Profit / EVA</t>
        </is>
      </c>
      <c r="B10" s="2">
        <v>186.165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283.5</v>
      </c>
    </row>
    <row r="3">
      <c r="A3" t="inlineStr">
        <is>
          <t xml:space="preserve">ROIC</t>
        </is>
      </c>
      <c r="B3" s="6">
        <v>0.2621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-177.0</v>
      </c>
    </row>
    <row r="8">
      <c r="A8" t="inlineStr">
        <is>
          <t xml:space="preserve">Shares (m)</t>
        </is>
      </c>
      <c r="B8" s="5">
        <v>106.421286</v>
      </c>
    </row>
    <row r="9">
      <c r="A9" t="inlineStr">
        <is>
          <t xml:space="preserve">Share price</t>
        </is>
      </c>
      <c r="B9" s="5">
        <v>66.85</v>
      </c>
    </row>
    <row r="10">
      <c r="A10" t="inlineStr">
        <is>
          <t xml:space="preserve">Stage-1 growth g (engine driver)</t>
        </is>
      </c>
      <c r="B10" s="6">
        <v>0.1974</v>
      </c>
    </row>
    <row r="11"/>
    <row r="12">
      <c r="A12" t="inlineStr">
        <is>
          <t xml:space="preserve">Invested Capital  = NOPAT / ROIC</t>
        </is>
      </c>
      <c r="B12" s="2">
        <f>B2/B3</f>
        <v>1081.5</v>
      </c>
    </row>
    <row r="13">
      <c r="A13" t="inlineStr">
        <is>
          <t xml:space="preserve">Market cap  = price × shares</t>
        </is>
      </c>
      <c r="B13" s="4">
        <f>B9*B8</f>
        <v>7114.262969099999</v>
      </c>
    </row>
    <row r="14">
      <c r="A14" t="inlineStr">
        <is>
          <t xml:space="preserve">Enterprise value  = mcap + net debt</t>
        </is>
      </c>
      <c r="B14" s="4">
        <f>B13+B7</f>
        <v>6937.3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283.5</v>
      </c>
    </row>
    <row r="4">
      <c r="A4" t="inlineStr">
        <is>
          <t xml:space="preserve">Invested Capital</t>
        </is>
      </c>
      <c r="B4" s="2">
        <f>Inputs!B12</f>
        <v>1081.5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97.335</v>
      </c>
    </row>
    <row r="7">
      <c r="A7" t="inlineStr">
        <is>
          <t xml:space="preserve">Economic Profit (EVA)  = NOPAT − charge</t>
        </is>
      </c>
      <c r="B7" s="2">
        <f>Inputs!B2-Inputs!B12*Inputs!B4</f>
        <v>186.16500000000002</v>
      </c>
    </row>
    <row r="8">
      <c r="A8" t="inlineStr">
        <is>
          <t xml:space="preserve">ROIC</t>
        </is>
      </c>
      <c r="B8" s="3">
        <f>Inputs!B3</f>
        <v>0.2621</v>
      </c>
    </row>
    <row r="9">
      <c r="A9" t="inlineStr">
        <is>
          <t xml:space="preserve">ROIC − WACC spread</t>
        </is>
      </c>
      <c r="B9" s="3">
        <f>Inputs!B3-Inputs!B4</f>
        <v>0.1721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339.4629</v>
      </c>
      <c r="C4" s="3">
        <f>Inputs!$B$10/Inputs!$B$3</f>
        <v>0.7531476535673407</v>
      </c>
      <c r="D4" s="2">
        <f>B4*(1-C4)</f>
        <v>83.79721339183517</v>
      </c>
      <c r="E4" s="3">
        <f>1/(1+Inputs!$B$4)^A4</f>
        <v>0.9174311926605504</v>
      </c>
      <c r="F4" s="2">
        <f>D4*E4</f>
        <v>76.87817742370198</v>
      </c>
    </row>
    <row r="5">
      <c r="A5" s="4">
        <v>2.0</v>
      </c>
      <c r="B5" s="2">
        <f>B4*(1+Inputs!$B$10)</f>
        <v>406.47287646</v>
      </c>
      <c r="C5" s="3">
        <f>Inputs!$B$10/Inputs!$B$3</f>
        <v>0.7531476535673407</v>
      </c>
      <c r="D5" s="2">
        <f>B5*(1-C5)</f>
        <v>100.33878331538345</v>
      </c>
      <c r="E5" s="3">
        <f>1/(1+Inputs!$B$4)^A5</f>
        <v>0.84167999326656</v>
      </c>
      <c r="F5" s="2">
        <f>D5*E5</f>
        <v>84.45314646526677</v>
      </c>
    </row>
    <row r="6">
      <c r="A6" s="4">
        <v>3.0</v>
      </c>
      <c r="B6" s="2">
        <f>B5*(1+Inputs!$B$10)</f>
        <v>486.710622273204</v>
      </c>
      <c r="C6" s="3">
        <f>Inputs!$B$10/Inputs!$B$3</f>
        <v>0.7531476535673407</v>
      </c>
      <c r="D6" s="2">
        <f>B6*(1-C6)</f>
        <v>120.14565914184014</v>
      </c>
      <c r="E6" s="3">
        <f>1/(1+Inputs!$B$4)^A6</f>
        <v>0.7721834800610642</v>
      </c>
      <c r="F6" s="2">
        <f>D6*E6</f>
        <v>92.77449319037653</v>
      </c>
    </row>
    <row r="7">
      <c r="A7" s="4">
        <v>4.0</v>
      </c>
      <c r="B7" s="2">
        <f>B6*(1+Inputs!$B$10)</f>
        <v>582.7872991099345</v>
      </c>
      <c r="C7" s="3">
        <f>Inputs!$B$10/Inputs!$B$3</f>
        <v>0.7531476535673407</v>
      </c>
      <c r="D7" s="2">
        <f>B7*(1-C7)</f>
        <v>143.86241225643937</v>
      </c>
      <c r="E7" s="3">
        <f>1/(1+Inputs!$B$4)^A7</f>
        <v>0.7084252110651963</v>
      </c>
      <c r="F7" s="2">
        <f>D7*E7</f>
        <v>101.91575976711634</v>
      </c>
    </row>
    <row r="8">
      <c r="A8" s="4">
        <v>5.0</v>
      </c>
      <c r="B8" s="2">
        <f>B7*(1+Inputs!$B$10)</f>
        <v>697.8295119542355</v>
      </c>
      <c r="C8" s="3">
        <f>Inputs!$B$10/Inputs!$B$3</f>
        <v>0.7531476535673407</v>
      </c>
      <c r="D8" s="2">
        <f>B8*(1-C8)</f>
        <v>172.2608524358605</v>
      </c>
      <c r="E8" s="3">
        <f>1/(1+Inputs!$B$4)^A8</f>
        <v>0.6499313862983452</v>
      </c>
      <c r="F8" s="2">
        <f>D8*E8</f>
        <v>111.95773462857349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66.85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0.1974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80.0</v>
      </c>
      <c r="C4" s="3">
        <v>0.249</v>
      </c>
      <c r="D4" s="3">
        <v>0.3</v>
      </c>
      <c r="E4" s="3">
        <v>0.1967</v>
      </c>
    </row>
    <row r="5">
      <c r="A5" t="inlineStr">
        <is>
          <t xml:space="preserve">Base</t>
        </is>
      </c>
      <c r="B5" s="2">
        <v>62.0</v>
      </c>
      <c r="C5" s="3">
        <v>0.172</v>
      </c>
      <c r="D5" s="3">
        <v>0.45</v>
      </c>
      <c r="E5" s="3">
        <v>-0.0726</v>
      </c>
    </row>
    <row r="6">
      <c r="A6" t="inlineStr">
        <is>
          <t xml:space="preserve">Bear</t>
        </is>
      </c>
      <c r="B6" s="2">
        <v>48.0</v>
      </c>
      <c r="C6" s="3">
        <v>0.0872</v>
      </c>
      <c r="D6" s="3">
        <v>0.25</v>
      </c>
      <c r="E6" s="3">
        <v>-0.282</v>
      </c>
    </row>
    <row r="7">
      <c r="A7" t="inlineStr" s="1">
        <is>
          <t xml:space="preserve">E[r] (probability-weighted)</t>
        </is>
      </c>
      <c r="E7" s="3">
        <v>-0.0441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46.8525</v>
      </c>
      <c r="C4" s="4">
        <v>51.9493</v>
      </c>
      <c r="D4" s="4">
        <v>55.6313</v>
      </c>
      <c r="E4" s="4">
        <v>61.6087</v>
      </c>
      <c r="F4" s="4">
        <v>65.9135</v>
      </c>
      <c r="G4" s="4">
        <v>77.8826</v>
      </c>
    </row>
    <row r="5">
      <c r="A5" t="inlineStr" s="1">
        <is>
          <t xml:space="preserve">8.25%</t>
        </is>
      </c>
      <c r="B5" s="4">
        <v>41.1303</v>
      </c>
      <c r="C5" s="4">
        <v>45.3528</v>
      </c>
      <c r="D5" s="4">
        <v>48.3943</v>
      </c>
      <c r="E5" s="4">
        <v>53.3178</v>
      </c>
      <c r="F5" s="4">
        <v>56.8538</v>
      </c>
      <c r="G5" s="4">
        <v>66.6478</v>
      </c>
    </row>
    <row r="6">
      <c r="A6" t="inlineStr" s="1">
        <is>
          <t xml:space="preserve">9.00%</t>
        </is>
      </c>
      <c r="B6" s="4">
        <v>36.7233</v>
      </c>
      <c r="C6" s="4">
        <v>40.2798</v>
      </c>
      <c r="D6" s="4">
        <v>42.8338</v>
      </c>
      <c r="E6" s="4">
        <v>46.9557</v>
      </c>
      <c r="F6" s="4">
        <v>49.9074</v>
      </c>
      <c r="G6" s="4">
        <v>58.0499</v>
      </c>
    </row>
    <row r="7">
      <c r="A7" t="inlineStr" s="1">
        <is>
          <t xml:space="preserve">9.75%</t>
        </is>
      </c>
      <c r="B7" s="4">
        <v>33.2234</v>
      </c>
      <c r="C7" s="4">
        <v>36.2574</v>
      </c>
      <c r="D7" s="4">
        <v>38.4292</v>
      </c>
      <c r="E7" s="4">
        <v>41.9232</v>
      </c>
      <c r="F7" s="4">
        <v>44.4175</v>
      </c>
      <c r="G7" s="4">
        <v>51.2686</v>
      </c>
    </row>
    <row r="8">
      <c r="A8" t="inlineStr" s="1">
        <is>
          <t xml:space="preserve">10.50%</t>
        </is>
      </c>
      <c r="B8" s="4">
        <v>30.3758</v>
      </c>
      <c r="C8" s="4">
        <v>32.9901</v>
      </c>
      <c r="D8" s="4">
        <v>34.8552</v>
      </c>
      <c r="E8" s="4">
        <v>37.8458</v>
      </c>
      <c r="F8" s="4">
        <v>39.9737</v>
      </c>
      <c r="G8" s="4">
        <v>45.7915</v>
      </c>
    </row>
    <row r="9"/>
    <row r="10">
      <c r="A10" t="inlineStr">
        <is>
          <t xml:space="preserve">Bold cells ≥ current price (66.85). The conclusion is dominated by WACC and growth.</t>
        </is>
      </c>
    </row>
  </sheetData>
</worksheet>
</file>