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Sparebank 1 Ringerike Hadeland (RING.OL)</t>
        </is>
      </c>
    </row>
    <row r="2">
      <c r="A2" t="inlineStr">
        <is>
          <t xml:space="preserve">equity frame (residual income / ROE − Ke)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0.1252</v>
      </c>
    </row>
    <row r="6">
      <c r="A6" t="inlineStr">
        <is>
          <t xml:space="preserve">Book value / share</t>
        </is>
      </c>
      <c r="B6" s="2">
        <v>319.22</v>
      </c>
    </row>
    <row r="7">
      <c r="A7" t="inlineStr">
        <is>
          <t xml:space="preserve">Sustainable ROE (observed)</t>
        </is>
      </c>
      <c r="B7" s="3">
        <v>0.1469</v>
      </c>
    </row>
    <row r="8">
      <c r="A8" t="inlineStr">
        <is>
          <t xml:space="preserve">Cost of equity Ke</t>
        </is>
      </c>
      <c r="B8" s="3">
        <v>0.1</v>
      </c>
    </row>
    <row r="9">
      <c r="A9" t="inlineStr">
        <is>
          <t xml:space="preserve">ROE − Ke spread (pp)</t>
        </is>
      </c>
      <c r="B9" s="2">
        <v>4.69</v>
      </c>
    </row>
    <row r="10">
      <c r="A10" t="inlineStr">
        <is>
          <t xml:space="preserve">Current P/B</t>
        </is>
      </c>
      <c r="B10" s="2">
        <v>1.3595</v>
      </c>
    </row>
    <row r="11">
      <c r="A11" t="inlineStr">
        <is>
          <t xml:space="preserve">Justified P/B</t>
        </is>
      </c>
      <c r="B11" s="2">
        <v>1.67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4996.0</v>
      </c>
    </row>
    <row r="3">
      <c r="A3" t="inlineStr">
        <is>
          <t xml:space="preserve">Sustainable ROE</t>
        </is>
      </c>
      <c r="B3" s="6">
        <v>0.1469</v>
      </c>
    </row>
    <row r="4">
      <c r="A4" t="inlineStr">
        <is>
          <t xml:space="preserve">Cost of equity Ke</t>
        </is>
      </c>
      <c r="B4" s="6">
        <v>0.1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15.65</v>
      </c>
    </row>
    <row r="9">
      <c r="A9" t="inlineStr">
        <is>
          <t xml:space="preserve">Share price</t>
        </is>
      </c>
      <c r="B9" s="5">
        <v>434.0</v>
      </c>
    </row>
    <row r="10"/>
    <row r="11">
      <c r="A11" t="inlineStr">
        <is>
          <t xml:space="preserve">Book value / share  = equity / shares</t>
        </is>
      </c>
      <c r="B11" s="2">
        <f>B2/B8</f>
        <v>319.22</v>
      </c>
    </row>
    <row r="12">
      <c r="A12" t="inlineStr">
        <is>
          <t xml:space="preserve">Market cap  = price × shares</t>
        </is>
      </c>
      <c r="B12" s="4">
        <f>B9*B8</f>
        <v>6792.1</v>
      </c>
    </row>
    <row r="13">
      <c r="A13" t="inlineStr">
        <is>
          <t xml:space="preserve">Current P/B  = mcap / book</t>
        </is>
      </c>
      <c r="B13" s="2">
        <f>B12/B2</f>
        <v>1.3595076060848679</v>
      </c>
    </row>
    <row r="14">
      <c r="A14" t="inlineStr">
        <is>
          <t xml:space="preserve">Justified P/B  = (ROE−g)/(Ke−g)</t>
        </is>
      </c>
      <c r="B14" s="2">
        <f>(B3-B6)/(B4-B6)</f>
        <v>1.67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4996.0</v>
      </c>
      <c r="C4" s="3">
        <f>Inputs!$B$3-Inputs!$B$4</f>
        <v>0.0469</v>
      </c>
      <c r="D4" s="2">
        <f>B4*C4</f>
        <v>234.3124</v>
      </c>
      <c r="E4" s="3">
        <f>1/(1+Inputs!$B$4)^A4</f>
        <v>0.9090909090909091</v>
      </c>
      <c r="F4" s="2">
        <f>D4*E4</f>
        <v>213.0112727272727</v>
      </c>
    </row>
    <row r="5">
      <c r="A5" s="4">
        <v>2.0</v>
      </c>
      <c r="B5" s="2">
        <f>B4*(1+Inputs!$B$6)</f>
        <v>5145.88</v>
      </c>
      <c r="C5" s="3">
        <f>Inputs!$B$3-Inputs!$B$4</f>
        <v>0.0469</v>
      </c>
      <c r="D5" s="2">
        <f>B5*C5</f>
        <v>241.341772</v>
      </c>
      <c r="E5" s="3">
        <f>1/(1+Inputs!$B$4)^A5</f>
        <v>0.8264462809917354</v>
      </c>
      <c r="F5" s="2">
        <f>D5*E5</f>
        <v>199.45600991735535</v>
      </c>
    </row>
    <row r="6">
      <c r="A6" s="4">
        <v>3.0</v>
      </c>
      <c r="B6" s="2">
        <f>B5*(1+Inputs!$B$6)</f>
        <v>5300.2564</v>
      </c>
      <c r="C6" s="3">
        <f>Inputs!$B$3-Inputs!$B$4</f>
        <v>0.0469</v>
      </c>
      <c r="D6" s="2">
        <f>B6*C6</f>
        <v>248.58202516</v>
      </c>
      <c r="E6" s="3">
        <f>1/(1+Inputs!$B$4)^A6</f>
        <v>0.7513148009015775</v>
      </c>
      <c r="F6" s="2">
        <f>D6*E6</f>
        <v>186.76335474079633</v>
      </c>
    </row>
    <row r="7">
      <c r="A7" s="4">
        <v>4.0</v>
      </c>
      <c r="B7" s="2">
        <f>B6*(1+Inputs!$B$6)</f>
        <v>5459.264092</v>
      </c>
      <c r="C7" s="3">
        <f>Inputs!$B$3-Inputs!$B$4</f>
        <v>0.0469</v>
      </c>
      <c r="D7" s="2">
        <f>B7*C7</f>
        <v>256.0394859148</v>
      </c>
      <c r="E7" s="3">
        <f>1/(1+Inputs!$B$4)^A7</f>
        <v>0.6830134553650705</v>
      </c>
      <c r="F7" s="2">
        <f>D7*E7</f>
        <v>174.87841398456388</v>
      </c>
    </row>
    <row r="8">
      <c r="A8" s="4">
        <v>5.0</v>
      </c>
      <c r="B8" s="2">
        <f>B7*(1+Inputs!$B$6)</f>
        <v>5623.042014760001</v>
      </c>
      <c r="C8" s="3">
        <f>Inputs!$B$3-Inputs!$B$4</f>
        <v>0.0469</v>
      </c>
      <c r="D8" s="2">
        <f>B8*C8</f>
        <v>263.72067049224404</v>
      </c>
      <c r="E8" s="3">
        <f>1/(1+Inputs!$B$4)^A8</f>
        <v>0.6209213230591549</v>
      </c>
      <c r="F8" s="2">
        <f>D8*E8</f>
        <v>163.7497876400916</v>
      </c>
    </row>
    <row r="9">
      <c r="A9" s="4">
        <v>6.0</v>
      </c>
      <c r="B9" s="2">
        <f>B8*(1+Inputs!$B$6)</f>
        <v>5791.7332752028005</v>
      </c>
      <c r="C9" s="3">
        <f>Inputs!$B$3-Inputs!$B$4</f>
        <v>0.0469</v>
      </c>
      <c r="D9" s="2">
        <f>B9*C9</f>
        <v>271.6322906070113</v>
      </c>
      <c r="E9" s="3">
        <f>1/(1+Inputs!$B$4)^A9</f>
        <v>0.5644739300537772</v>
      </c>
      <c r="F9" s="2">
        <f>D9*E9</f>
        <v>153.32934660844938</v>
      </c>
    </row>
    <row r="10">
      <c r="A10" s="4">
        <v>7.0</v>
      </c>
      <c r="B10" s="2">
        <f>B9*(1+Inputs!$B$6)</f>
        <v>5965.485273458885</v>
      </c>
      <c r="C10" s="3">
        <f>Inputs!$B$3-Inputs!$B$4</f>
        <v>0.0469</v>
      </c>
      <c r="D10" s="2">
        <f>B10*C10</f>
        <v>279.7812593252217</v>
      </c>
      <c r="E10" s="3">
        <f>1/(1+Inputs!$B$4)^A10</f>
        <v>0.5131581182307065</v>
      </c>
      <c r="F10" s="2">
        <f>D10*E10</f>
        <v>143.57202455154805</v>
      </c>
    </row>
    <row r="11">
      <c r="A11" s="4">
        <v>8.0</v>
      </c>
      <c r="B11" s="2">
        <f>B10*(1+Inputs!$B$6)</f>
        <v>6144.449831662651</v>
      </c>
      <c r="C11" s="3">
        <f>Inputs!$B$3-Inputs!$B$4</f>
        <v>0.0469</v>
      </c>
      <c r="D11" s="2">
        <f>B11*C11</f>
        <v>288.17469710497835</v>
      </c>
      <c r="E11" s="3">
        <f>1/(1+Inputs!$B$4)^A11</f>
        <v>0.4665073802097331</v>
      </c>
      <c r="F11" s="2">
        <f>D11*E11</f>
        <v>134.4356229891768</v>
      </c>
    </row>
    <row r="12">
      <c r="A12" s="4">
        <v>9.0</v>
      </c>
      <c r="B12" s="2">
        <f>B11*(1+Inputs!$B$6)</f>
        <v>6328.783326612531</v>
      </c>
      <c r="C12" s="3">
        <f>Inputs!$B$3-Inputs!$B$4</f>
        <v>0.0469</v>
      </c>
      <c r="D12" s="2">
        <f>B12*C12</f>
        <v>296.8199380181277</v>
      </c>
      <c r="E12" s="3">
        <f>1/(1+Inputs!$B$4)^A12</f>
        <v>0.42409761837248455</v>
      </c>
      <c r="F12" s="2">
        <f>D12*E12</f>
        <v>125.88062879895644</v>
      </c>
    </row>
    <row r="13">
      <c r="A13" s="4">
        <v>10.0</v>
      </c>
      <c r="B13" s="2">
        <f>B12*(1+Inputs!$B$6)</f>
        <v>6518.646826410907</v>
      </c>
      <c r="C13" s="3">
        <f>Inputs!$B$3-Inputs!$B$4</f>
        <v>0.0469</v>
      </c>
      <c r="D13" s="2">
        <f>B13*C13</f>
        <v>305.7245361586715</v>
      </c>
      <c r="E13" s="3">
        <f>1/(1+Inputs!$B$4)^A13</f>
        <v>0.3855432894295314</v>
      </c>
      <c r="F13" s="2">
        <f>D13*E13</f>
        <v>117.87004332993195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4996.0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434.0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0.1252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490.0</v>
      </c>
      <c r="C4" s="3">
        <v>0.1374</v>
      </c>
      <c r="D4" s="3">
        <v>0.3</v>
      </c>
      <c r="E4" s="3">
        <v>0.129</v>
      </c>
    </row>
    <row r="5">
      <c r="A5" t="inlineStr">
        <is>
          <t xml:space="preserve">Base</t>
        </is>
      </c>
      <c r="B5" s="2">
        <v>440.0</v>
      </c>
      <c r="C5" s="3">
        <v>0.1265</v>
      </c>
      <c r="D5" s="3">
        <v>0.45</v>
      </c>
      <c r="E5" s="3">
        <v>0.0138</v>
      </c>
    </row>
    <row r="6">
      <c r="A6" t="inlineStr">
        <is>
          <t xml:space="preserve">Bear</t>
        </is>
      </c>
      <c r="B6" s="2">
        <v>360.0</v>
      </c>
      <c r="C6" s="3">
        <v>0.1089</v>
      </c>
      <c r="D6" s="3">
        <v>0.25</v>
      </c>
      <c r="E6" s="3">
        <v>-0.1705</v>
      </c>
    </row>
    <row r="7">
      <c r="A7" t="inlineStr" s="1">
        <is>
          <t xml:space="preserve">E[r] (probability-weighted)</t>
        </is>
      </c>
      <c r="E7" s="3">
        <v>0.0023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8.50%</t>
        </is>
      </c>
      <c r="B4" s="4">
        <v>406.28</v>
      </c>
      <c r="C4" s="4">
        <v>638.44</v>
      </c>
      <c r="D4" s="4">
        <v>870.6</v>
      </c>
      <c r="E4" s="4">
        <v>1102.76</v>
      </c>
      <c r="F4" s="4">
        <v>1334.92</v>
      </c>
      <c r="G4" s="4">
        <v>1567.08</v>
      </c>
      <c r="H4" s="4">
        <v>1799.24</v>
      </c>
    </row>
    <row r="5">
      <c r="A5" t="inlineStr" s="1">
        <is>
          <t xml:space="preserve">9.25%</t>
        </is>
      </c>
      <c r="B5" s="4">
        <v>357.5264</v>
      </c>
      <c r="C5" s="4">
        <v>561.8272</v>
      </c>
      <c r="D5" s="4">
        <v>766.128</v>
      </c>
      <c r="E5" s="4">
        <v>970.4288</v>
      </c>
      <c r="F5" s="4">
        <v>1174.7296</v>
      </c>
      <c r="G5" s="4">
        <v>1379.0304</v>
      </c>
      <c r="H5" s="4">
        <v>1583.3312</v>
      </c>
    </row>
    <row r="6">
      <c r="A6" t="inlineStr" s="1">
        <is>
          <t xml:space="preserve">10.00%</t>
        </is>
      </c>
      <c r="B6" s="4">
        <v>319.22</v>
      </c>
      <c r="C6" s="4">
        <v>501.6314</v>
      </c>
      <c r="D6" s="4">
        <v>684.0429</v>
      </c>
      <c r="E6" s="4">
        <v>866.4543</v>
      </c>
      <c r="F6" s="4">
        <v>1048.8657</v>
      </c>
      <c r="G6" s="4">
        <v>1231.2771</v>
      </c>
      <c r="H6" s="4">
        <v>1413.6886</v>
      </c>
    </row>
    <row r="7">
      <c r="A7" t="inlineStr" s="1">
        <is>
          <t xml:space="preserve">10.75%</t>
        </is>
      </c>
      <c r="B7" s="4">
        <v>288.3277</v>
      </c>
      <c r="C7" s="4">
        <v>453.0865</v>
      </c>
      <c r="D7" s="4">
        <v>617.8452</v>
      </c>
      <c r="E7" s="4">
        <v>782.6039</v>
      </c>
      <c r="F7" s="4">
        <v>947.3626</v>
      </c>
      <c r="G7" s="4">
        <v>1112.1213</v>
      </c>
      <c r="H7" s="4">
        <v>1276.88</v>
      </c>
    </row>
    <row r="8">
      <c r="A8" t="inlineStr" s="1">
        <is>
          <t xml:space="preserve">11.50%</t>
        </is>
      </c>
      <c r="B8" s="4">
        <v>262.8871</v>
      </c>
      <c r="C8" s="4">
        <v>413.1082</v>
      </c>
      <c r="D8" s="4">
        <v>563.3294</v>
      </c>
      <c r="E8" s="4">
        <v>713.5506</v>
      </c>
      <c r="F8" s="4">
        <v>863.7718</v>
      </c>
      <c r="G8" s="4">
        <v>1013.9929</v>
      </c>
      <c r="H8" s="4">
        <v>1164.2141</v>
      </c>
    </row>
    <row r="9"/>
    <row r="10">
      <c r="A10" t="inlineStr">
        <is>
          <t xml:space="preserve">Bold cells ≥ current price (434.0). Dominated by cost of equity and sustainable ROE.</t>
        </is>
      </c>
    </row>
  </sheetData>
</worksheet>
</file>