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Novotek (NTEK-B.ST)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0.0292</v>
      </c>
    </row>
    <row r="6">
      <c r="A6" t="inlineStr">
        <is>
          <t xml:space="preserve">No-growth value / share</t>
        </is>
      </c>
      <c r="B6" s="2">
        <v>72.8491</v>
      </c>
    </row>
    <row r="7">
      <c r="A7" t="inlineStr">
        <is>
          <t xml:space="preserve">ROIC</t>
        </is>
      </c>
      <c r="B7" s="3">
        <v>0.3731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29.31</v>
      </c>
    </row>
    <row r="10">
      <c r="A10" t="inlineStr">
        <is>
          <t xml:space="preserve">Economic Profit / EVA</t>
        </is>
      </c>
      <c r="B10" s="2">
        <v>31.416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40.0</v>
      </c>
    </row>
    <row r="3">
      <c r="A3" t="inlineStr">
        <is>
          <t xml:space="preserve">ROIC</t>
        </is>
      </c>
      <c r="B3" s="6">
        <v>0.3731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-138.8</v>
      </c>
    </row>
    <row r="8">
      <c r="A8" t="inlineStr">
        <is>
          <t xml:space="preserve">Shares (m)</t>
        </is>
      </c>
      <c r="B8" s="5">
        <v>10.6</v>
      </c>
    </row>
    <row r="9">
      <c r="A9" t="inlineStr">
        <is>
          <t xml:space="preserve">Share price</t>
        </is>
      </c>
      <c r="B9" s="5">
        <v>79.79</v>
      </c>
    </row>
    <row r="10">
      <c r="A10" t="inlineStr">
        <is>
          <t xml:space="preserve">Stage-1 growth g (engine driver)</t>
        </is>
      </c>
      <c r="B10" s="6">
        <v>0.0292</v>
      </c>
    </row>
    <row r="11"/>
    <row r="12">
      <c r="A12" t="inlineStr">
        <is>
          <t xml:space="preserve">Invested Capital  = NOPAT / ROIC</t>
        </is>
      </c>
      <c r="B12" s="2">
        <f>B2/B3</f>
        <v>107.3</v>
      </c>
    </row>
    <row r="13">
      <c r="A13" t="inlineStr">
        <is>
          <t xml:space="preserve">Market cap  = price × shares</t>
        </is>
      </c>
      <c r="B13" s="4">
        <f>B9*B8</f>
        <v>845.774</v>
      </c>
    </row>
    <row r="14">
      <c r="A14" t="inlineStr">
        <is>
          <t xml:space="preserve">Enterprise value  = mcap + net debt</t>
        </is>
      </c>
      <c r="B14" s="4">
        <f>B13+B7</f>
        <v>707.0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40.0</v>
      </c>
    </row>
    <row r="4">
      <c r="A4" t="inlineStr">
        <is>
          <t xml:space="preserve">Invested Capital</t>
        </is>
      </c>
      <c r="B4" s="2">
        <f>Inputs!B12</f>
        <v>107.3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8.584</v>
      </c>
    </row>
    <row r="7">
      <c r="A7" t="inlineStr">
        <is>
          <t xml:space="preserve">Economic Profit (EVA)  = NOPAT − charge</t>
        </is>
      </c>
      <c r="B7" s="2">
        <f>Inputs!B2-Inputs!B12*Inputs!B4</f>
        <v>31.416</v>
      </c>
    </row>
    <row r="8">
      <c r="A8" t="inlineStr">
        <is>
          <t xml:space="preserve">ROIC</t>
        </is>
      </c>
      <c r="B8" s="3">
        <f>Inputs!B3</f>
        <v>0.3731</v>
      </c>
    </row>
    <row r="9">
      <c r="A9" t="inlineStr">
        <is>
          <t xml:space="preserve">ROIC − WACC spread</t>
        </is>
      </c>
      <c r="B9" s="3">
        <f>Inputs!B3-Inputs!B4</f>
        <v>0.29309999999999997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41.16799999999999</v>
      </c>
      <c r="C4" s="3">
        <f>Inputs!$B$10/Inputs!$B$3</f>
        <v>0.07826320021441972</v>
      </c>
      <c r="D4" s="2">
        <f>B4*(1-C4)</f>
        <v>37.946060573572765</v>
      </c>
      <c r="E4" s="3">
        <f>1/(1+Inputs!$B$4)^A4</f>
        <v>0.9259259259259258</v>
      </c>
      <c r="F4" s="2">
        <f>D4*E4</f>
        <v>35.13524127182663</v>
      </c>
    </row>
    <row r="5">
      <c r="A5" s="4">
        <v>2.0</v>
      </c>
      <c r="B5" s="2">
        <f>B4*(1+Inputs!$B$10)</f>
        <v>42.37010559999999</v>
      </c>
      <c r="C5" s="3">
        <f>Inputs!$B$10/Inputs!$B$3</f>
        <v>0.07826320021441972</v>
      </c>
      <c r="D5" s="2">
        <f>B5*(1-C5)</f>
        <v>39.05408554232108</v>
      </c>
      <c r="E5" s="3">
        <f>1/(1+Inputs!$B$4)^A5</f>
        <v>0.8573388203017832</v>
      </c>
      <c r="F5" s="2">
        <f>D5*E5</f>
        <v>33.48258362681848</v>
      </c>
    </row>
    <row r="6">
      <c r="A6" s="4">
        <v>3.0</v>
      </c>
      <c r="B6" s="2">
        <f>B5*(1+Inputs!$B$10)</f>
        <v>43.607312683519986</v>
      </c>
      <c r="C6" s="3">
        <f>Inputs!$B$10/Inputs!$B$3</f>
        <v>0.07826320021441972</v>
      </c>
      <c r="D6" s="2">
        <f>B6*(1-C6)</f>
        <v>40.19446484015686</v>
      </c>
      <c r="E6" s="3">
        <f>1/(1+Inputs!$B$4)^A6</f>
        <v>0.7938322410201696</v>
      </c>
      <c r="F6" s="2">
        <f>D6*E6</f>
        <v>31.907662100668134</v>
      </c>
    </row>
    <row r="7">
      <c r="A7" s="4">
        <v>4.0</v>
      </c>
      <c r="B7" s="2">
        <f>B6*(1+Inputs!$B$10)</f>
        <v>44.88064621387876</v>
      </c>
      <c r="C7" s="3">
        <f>Inputs!$B$10/Inputs!$B$3</f>
        <v>0.07826320021441972</v>
      </c>
      <c r="D7" s="2">
        <f>B7*(1-C7)</f>
        <v>41.36814321348943</v>
      </c>
      <c r="E7" s="3">
        <f>1/(1+Inputs!$B$4)^A7</f>
        <v>0.7350298527964533</v>
      </c>
      <c r="F7" s="2">
        <f>D7*E7</f>
        <v>30.406820216673736</v>
      </c>
    </row>
    <row r="8">
      <c r="A8" s="4">
        <v>5.0</v>
      </c>
      <c r="B8" s="2">
        <f>B7*(1+Inputs!$B$10)</f>
        <v>46.19116108332402</v>
      </c>
      <c r="C8" s="3">
        <f>Inputs!$B$10/Inputs!$B$3</f>
        <v>0.07826320021441972</v>
      </c>
      <c r="D8" s="2">
        <f>B8*(1-C8)</f>
        <v>42.57609299532332</v>
      </c>
      <c r="E8" s="3">
        <f>1/(1+Inputs!$B$4)^A8</f>
        <v>0.6805831970337529</v>
      </c>
      <c r="F8" s="2">
        <f>D8*E8</f>
        <v>28.97657348796352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79.79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0.0292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82.0</v>
      </c>
      <c r="C4" s="3">
        <v>0.0381</v>
      </c>
      <c r="D4" s="3">
        <v>0.3</v>
      </c>
      <c r="E4" s="3">
        <v>0.0277</v>
      </c>
    </row>
    <row r="5">
      <c r="A5" t="inlineStr">
        <is>
          <t xml:space="preserve">Base</t>
        </is>
      </c>
      <c r="B5" s="2">
        <v>65.0</v>
      </c>
      <c r="C5" s="3">
        <v>-0.0369</v>
      </c>
      <c r="D5" s="3">
        <v>0.45</v>
      </c>
      <c r="E5" s="3">
        <v>-0.1854</v>
      </c>
    </row>
    <row r="6">
      <c r="A6" t="inlineStr">
        <is>
          <t xml:space="preserve">Bear</t>
        </is>
      </c>
      <c r="B6" s="2">
        <v>50.0</v>
      </c>
      <c r="C6" s="3">
        <v>-0.125</v>
      </c>
      <c r="D6" s="3">
        <v>0.25</v>
      </c>
      <c r="E6" s="3">
        <v>-0.3734</v>
      </c>
    </row>
    <row r="7">
      <c r="A7" t="inlineStr" s="1">
        <is>
          <t xml:space="preserve">E[r] (probability-weighted)</t>
        </is>
      </c>
      <c r="E7" s="3">
        <v>-0.1684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94.6251</v>
      </c>
      <c r="C4" s="4">
        <v>105.1446</v>
      </c>
      <c r="D4" s="4">
        <v>112.7979</v>
      </c>
      <c r="E4" s="4">
        <v>125.3085</v>
      </c>
      <c r="F4" s="4">
        <v>134.3783</v>
      </c>
      <c r="G4" s="4">
        <v>159.829</v>
      </c>
    </row>
    <row r="5">
      <c r="A5" t="inlineStr" s="1">
        <is>
          <t xml:space="preserve">7.25%</t>
        </is>
      </c>
      <c r="B5" s="4">
        <v>82.0036</v>
      </c>
      <c r="C5" s="4">
        <v>90.5555</v>
      </c>
      <c r="D5" s="4">
        <v>96.7655</v>
      </c>
      <c r="E5" s="4">
        <v>106.898</v>
      </c>
      <c r="F5" s="4">
        <v>114.231</v>
      </c>
      <c r="G5" s="4">
        <v>134.7589</v>
      </c>
    </row>
    <row r="6">
      <c r="A6" t="inlineStr" s="1">
        <is>
          <t xml:space="preserve">8.00%</t>
        </is>
      </c>
      <c r="B6" s="4">
        <v>72.8167</v>
      </c>
      <c r="C6" s="4">
        <v>79.947</v>
      </c>
      <c r="D6" s="4">
        <v>85.1145</v>
      </c>
      <c r="E6" s="4">
        <v>93.5302</v>
      </c>
      <c r="F6" s="4">
        <v>99.6099</v>
      </c>
      <c r="G6" s="4">
        <v>116.5877</v>
      </c>
    </row>
    <row r="7">
      <c r="A7" t="inlineStr" s="1">
        <is>
          <t xml:space="preserve">8.75%</t>
        </is>
      </c>
      <c r="B7" s="4">
        <v>65.8283</v>
      </c>
      <c r="C7" s="4">
        <v>71.8859</v>
      </c>
      <c r="D7" s="4">
        <v>76.2673</v>
      </c>
      <c r="E7" s="4">
        <v>83.389</v>
      </c>
      <c r="F7" s="4">
        <v>88.5243</v>
      </c>
      <c r="G7" s="4">
        <v>102.8294</v>
      </c>
    </row>
    <row r="8">
      <c r="A8" t="inlineStr" s="1">
        <is>
          <t xml:space="preserve">9.50%</t>
        </is>
      </c>
      <c r="B8" s="4">
        <v>60.3321</v>
      </c>
      <c r="C8" s="4">
        <v>65.5534</v>
      </c>
      <c r="D8" s="4">
        <v>69.3223</v>
      </c>
      <c r="E8" s="4">
        <v>75.4364</v>
      </c>
      <c r="F8" s="4">
        <v>79.8369</v>
      </c>
      <c r="G8" s="4">
        <v>92.0634</v>
      </c>
    </row>
    <row r="9"/>
    <row r="10">
      <c r="A10" t="inlineStr">
        <is>
          <t xml:space="preserve">Bold cells ≥ current price (79.79). The conclusion is dominated by WACC and growth.</t>
        </is>
      </c>
    </row>
  </sheetData>
</worksheet>
</file>