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Nord-Norge (NONG.OL)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0.0877</v>
      </c>
    </row>
    <row r="6">
      <c r="A6" t="inlineStr">
        <is>
          <t xml:space="preserve">Book value / share</t>
        </is>
      </c>
      <c r="B6" s="2">
        <v>178.45</v>
      </c>
    </row>
    <row r="7">
      <c r="A7" t="inlineStr">
        <is>
          <t xml:space="preserve">Sustainable ROE (observed)</t>
        </is>
      </c>
      <c r="B7" s="3">
        <v>0.1797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7.97</v>
      </c>
    </row>
    <row r="10">
      <c r="A10" t="inlineStr">
        <is>
          <t xml:space="preserve">Current P/B</t>
        </is>
      </c>
      <c r="B10" s="2">
        <v>0.825</v>
      </c>
    </row>
    <row r="11">
      <c r="A11" t="inlineStr">
        <is>
          <t xml:space="preserve">Justified P/B</t>
        </is>
      </c>
      <c r="B11" s="2">
        <v>2.138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17916.0</v>
      </c>
    </row>
    <row r="3">
      <c r="A3" t="inlineStr">
        <is>
          <t xml:space="preserve">Sustainable ROE</t>
        </is>
      </c>
      <c r="B3" s="6">
        <v>0.1797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100.398</v>
      </c>
    </row>
    <row r="9">
      <c r="A9" t="inlineStr">
        <is>
          <t xml:space="preserve">Share price</t>
        </is>
      </c>
      <c r="B9" s="5">
        <v>147.22</v>
      </c>
    </row>
    <row r="10"/>
    <row r="11">
      <c r="A11" t="inlineStr">
        <is>
          <t xml:space="preserve">Book value / share  = equity / shares</t>
        </is>
      </c>
      <c r="B11" s="2">
        <f>B2/B8</f>
        <v>178.45</v>
      </c>
    </row>
    <row r="12">
      <c r="A12" t="inlineStr">
        <is>
          <t xml:space="preserve">Market cap  = price × shares</t>
        </is>
      </c>
      <c r="B12" s="4">
        <f>B9*B8</f>
        <v>14780.59356</v>
      </c>
    </row>
    <row r="13">
      <c r="A13" t="inlineStr">
        <is>
          <t xml:space="preserve">Current P/B  = mcap / book</t>
        </is>
      </c>
      <c r="B13" s="2">
        <f>B12/B2</f>
        <v>0.8249940589417281</v>
      </c>
    </row>
    <row r="14">
      <c r="A14" t="inlineStr">
        <is>
          <t xml:space="preserve">Justified P/B  = (ROE−g)/(Ke−g)</t>
        </is>
      </c>
      <c r="B14" s="2">
        <f>(B3-B6)/(B4-B6)</f>
        <v>2.1385714285714283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17916.0</v>
      </c>
      <c r="C4" s="3">
        <f>Inputs!$B$3-Inputs!$B$4</f>
        <v>0.0797</v>
      </c>
      <c r="D4" s="2">
        <f>B4*C4</f>
        <v>1427.9052</v>
      </c>
      <c r="E4" s="3">
        <f>1/(1+Inputs!$B$4)^A4</f>
        <v>0.9090909090909091</v>
      </c>
      <c r="F4" s="2">
        <f>D4*E4</f>
        <v>1298.0956363636362</v>
      </c>
    </row>
    <row r="5">
      <c r="A5" s="4">
        <v>2.0</v>
      </c>
      <c r="B5" s="2">
        <f>B4*(1+Inputs!$B$6)</f>
        <v>18453.48</v>
      </c>
      <c r="C5" s="3">
        <f>Inputs!$B$3-Inputs!$B$4</f>
        <v>0.0797</v>
      </c>
      <c r="D5" s="2">
        <f>B5*C5</f>
        <v>1470.7423559999997</v>
      </c>
      <c r="E5" s="3">
        <f>1/(1+Inputs!$B$4)^A5</f>
        <v>0.8264462809917354</v>
      </c>
      <c r="F5" s="2">
        <f>D5*E5</f>
        <v>1215.4895504132228</v>
      </c>
    </row>
    <row r="6">
      <c r="A6" s="4">
        <v>3.0</v>
      </c>
      <c r="B6" s="2">
        <f>B5*(1+Inputs!$B$6)</f>
        <v>19007.0844</v>
      </c>
      <c r="C6" s="3">
        <f>Inputs!$B$3-Inputs!$B$4</f>
        <v>0.0797</v>
      </c>
      <c r="D6" s="2">
        <f>B6*C6</f>
        <v>1514.86462668</v>
      </c>
      <c r="E6" s="3">
        <f>1/(1+Inputs!$B$4)^A6</f>
        <v>0.7513148009015775</v>
      </c>
      <c r="F6" s="2">
        <f>D6*E6</f>
        <v>1138.1402153869267</v>
      </c>
    </row>
    <row r="7">
      <c r="A7" s="4">
        <v>4.0</v>
      </c>
      <c r="B7" s="2">
        <f>B6*(1+Inputs!$B$6)</f>
        <v>19577.296932</v>
      </c>
      <c r="C7" s="3">
        <f>Inputs!$B$3-Inputs!$B$4</f>
        <v>0.0797</v>
      </c>
      <c r="D7" s="2">
        <f>B7*C7</f>
        <v>1560.3105654803999</v>
      </c>
      <c r="E7" s="3">
        <f>1/(1+Inputs!$B$4)^A7</f>
        <v>0.6830134553650705</v>
      </c>
      <c r="F7" s="2">
        <f>D7*E7</f>
        <v>1065.7131107713951</v>
      </c>
    </row>
    <row r="8">
      <c r="A8" s="4">
        <v>5.0</v>
      </c>
      <c r="B8" s="2">
        <f>B7*(1+Inputs!$B$6)</f>
        <v>20164.615839960003</v>
      </c>
      <c r="C8" s="3">
        <f>Inputs!$B$3-Inputs!$B$4</f>
        <v>0.0797</v>
      </c>
      <c r="D8" s="2">
        <f>B8*C8</f>
        <v>1607.119882444812</v>
      </c>
      <c r="E8" s="3">
        <f>1/(1+Inputs!$B$4)^A8</f>
        <v>0.6209213230591549</v>
      </c>
      <c r="F8" s="2">
        <f>D8*E8</f>
        <v>997.8950037223062</v>
      </c>
    </row>
    <row r="9">
      <c r="A9" s="4">
        <v>6.0</v>
      </c>
      <c r="B9" s="2">
        <f>B8*(1+Inputs!$B$6)</f>
        <v>20769.554315158803</v>
      </c>
      <c r="C9" s="3">
        <f>Inputs!$B$3-Inputs!$B$4</f>
        <v>0.0797</v>
      </c>
      <c r="D9" s="2">
        <f>B9*C9</f>
        <v>1655.3334789181565</v>
      </c>
      <c r="E9" s="3">
        <f>1/(1+Inputs!$B$4)^A9</f>
        <v>0.5644739300537772</v>
      </c>
      <c r="F9" s="2">
        <f>D9*E9</f>
        <v>934.3925943945231</v>
      </c>
    </row>
    <row r="10">
      <c r="A10" s="4">
        <v>7.0</v>
      </c>
      <c r="B10" s="2">
        <f>B9*(1+Inputs!$B$6)</f>
        <v>21392.640944613566</v>
      </c>
      <c r="C10" s="3">
        <f>Inputs!$B$3-Inputs!$B$4</f>
        <v>0.0797</v>
      </c>
      <c r="D10" s="2">
        <f>B10*C10</f>
        <v>1704.9934832857011</v>
      </c>
      <c r="E10" s="3">
        <f>1/(1+Inputs!$B$4)^A10</f>
        <v>0.5131581182307065</v>
      </c>
      <c r="F10" s="2">
        <f>D10*E10</f>
        <v>874.9312474785079</v>
      </c>
    </row>
    <row r="11">
      <c r="A11" s="4">
        <v>8.0</v>
      </c>
      <c r="B11" s="2">
        <f>B10*(1+Inputs!$B$6)</f>
        <v>22034.420172951974</v>
      </c>
      <c r="C11" s="3">
        <f>Inputs!$B$3-Inputs!$B$4</f>
        <v>0.0797</v>
      </c>
      <c r="D11" s="2">
        <f>B11*C11</f>
        <v>1756.1432877842722</v>
      </c>
      <c r="E11" s="3">
        <f>1/(1+Inputs!$B$4)^A11</f>
        <v>0.4665073802097331</v>
      </c>
      <c r="F11" s="2">
        <f>D11*E11</f>
        <v>819.2538044571481</v>
      </c>
    </row>
    <row r="12">
      <c r="A12" s="4">
        <v>9.0</v>
      </c>
      <c r="B12" s="2">
        <f>B11*(1+Inputs!$B$6)</f>
        <v>22695.452778140534</v>
      </c>
      <c r="C12" s="3">
        <f>Inputs!$B$3-Inputs!$B$4</f>
        <v>0.0797</v>
      </c>
      <c r="D12" s="2">
        <f>B12*C12</f>
        <v>1808.8275864178004</v>
      </c>
      <c r="E12" s="3">
        <f>1/(1+Inputs!$B$4)^A12</f>
        <v>0.42409761837248455</v>
      </c>
      <c r="F12" s="2">
        <f>D12*E12</f>
        <v>767.1194714462387</v>
      </c>
    </row>
    <row r="13">
      <c r="A13" s="4">
        <v>10.0</v>
      </c>
      <c r="B13" s="2">
        <f>B12*(1+Inputs!$B$6)</f>
        <v>23376.31636148475</v>
      </c>
      <c r="C13" s="3">
        <f>Inputs!$B$3-Inputs!$B$4</f>
        <v>0.0797</v>
      </c>
      <c r="D13" s="2">
        <f>B13*C13</f>
        <v>1863.0924140103346</v>
      </c>
      <c r="E13" s="3">
        <f>1/(1+Inputs!$B$4)^A13</f>
        <v>0.3855432894295314</v>
      </c>
      <c r="F13" s="2">
        <f>D13*E13</f>
        <v>718.3027778087508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17916.0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147.22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0.0877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170.0</v>
      </c>
      <c r="C4" s="3">
        <v>0.0967</v>
      </c>
      <c r="D4" s="3">
        <v>0.3</v>
      </c>
      <c r="E4" s="3">
        <v>0.1547</v>
      </c>
    </row>
    <row r="5">
      <c r="A5" t="inlineStr">
        <is>
          <t xml:space="preserve">Base</t>
        </is>
      </c>
      <c r="B5" s="2">
        <v>145.0</v>
      </c>
      <c r="C5" s="3">
        <v>0.0869</v>
      </c>
      <c r="D5" s="3">
        <v>0.45</v>
      </c>
      <c r="E5" s="3">
        <v>-0.0151</v>
      </c>
    </row>
    <row r="6">
      <c r="A6" t="inlineStr">
        <is>
          <t xml:space="preserve">Bear</t>
        </is>
      </c>
      <c r="B6" s="2">
        <v>120.0</v>
      </c>
      <c r="C6" s="3">
        <v>0.0771</v>
      </c>
      <c r="D6" s="3">
        <v>0.25</v>
      </c>
      <c r="E6" s="3">
        <v>-0.1849</v>
      </c>
    </row>
    <row r="7">
      <c r="A7" t="inlineStr" s="1">
        <is>
          <t xml:space="preserve">E[r] (probability-weighted)</t>
        </is>
      </c>
      <c r="E7" s="3">
        <v>-0.0066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227.1182</v>
      </c>
      <c r="C4" s="4">
        <v>356.9</v>
      </c>
      <c r="D4" s="4">
        <v>486.6818</v>
      </c>
      <c r="E4" s="4">
        <v>616.4636</v>
      </c>
      <c r="F4" s="4">
        <v>746.2455</v>
      </c>
      <c r="G4" s="4">
        <v>876.0273</v>
      </c>
      <c r="H4" s="4">
        <v>1005.8091</v>
      </c>
    </row>
    <row r="5">
      <c r="A5" t="inlineStr" s="1">
        <is>
          <t xml:space="preserve">9.25%</t>
        </is>
      </c>
      <c r="B5" s="4">
        <v>199.864</v>
      </c>
      <c r="C5" s="4">
        <v>314.072</v>
      </c>
      <c r="D5" s="4">
        <v>428.28</v>
      </c>
      <c r="E5" s="4">
        <v>542.488</v>
      </c>
      <c r="F5" s="4">
        <v>656.696</v>
      </c>
      <c r="G5" s="4">
        <v>770.904</v>
      </c>
      <c r="H5" s="4">
        <v>885.112</v>
      </c>
    </row>
    <row r="6">
      <c r="A6" t="inlineStr" s="1">
        <is>
          <t xml:space="preserve">10.00%</t>
        </is>
      </c>
      <c r="B6" s="4">
        <v>178.45</v>
      </c>
      <c r="C6" s="4">
        <v>280.4214</v>
      </c>
      <c r="D6" s="4">
        <v>382.3929</v>
      </c>
      <c r="E6" s="4">
        <v>484.3643</v>
      </c>
      <c r="F6" s="4">
        <v>586.3357</v>
      </c>
      <c r="G6" s="4">
        <v>688.3071</v>
      </c>
      <c r="H6" s="4">
        <v>790.2786</v>
      </c>
    </row>
    <row r="7">
      <c r="A7" t="inlineStr" s="1">
        <is>
          <t xml:space="preserve">10.75%</t>
        </is>
      </c>
      <c r="B7" s="4">
        <v>161.1806</v>
      </c>
      <c r="C7" s="4">
        <v>253.2839</v>
      </c>
      <c r="D7" s="4">
        <v>345.3871</v>
      </c>
      <c r="E7" s="4">
        <v>437.4903</v>
      </c>
      <c r="F7" s="4">
        <v>529.5935</v>
      </c>
      <c r="G7" s="4">
        <v>621.6968</v>
      </c>
      <c r="H7" s="4">
        <v>713.8</v>
      </c>
    </row>
    <row r="8">
      <c r="A8" t="inlineStr" s="1">
        <is>
          <t xml:space="preserve">11.50%</t>
        </is>
      </c>
      <c r="B8" s="4">
        <v>146.9588</v>
      </c>
      <c r="C8" s="4">
        <v>230.9353</v>
      </c>
      <c r="D8" s="4">
        <v>314.9118</v>
      </c>
      <c r="E8" s="4">
        <v>398.8882</v>
      </c>
      <c r="F8" s="4">
        <v>482.8647</v>
      </c>
      <c r="G8" s="4">
        <v>566.8412</v>
      </c>
      <c r="H8" s="4">
        <v>650.8176</v>
      </c>
    </row>
    <row r="9"/>
    <row r="10">
      <c r="A10" t="inlineStr">
        <is>
          <t xml:space="preserve">Bold cells ≥ current price (147.22). Dominated by cost of equity and sustainable ROE.</t>
        </is>
      </c>
    </row>
  </sheetData>
</worksheet>
</file>