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Nelly Group (NELLY.ST)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-0.1225</v>
      </c>
    </row>
    <row r="6">
      <c r="A6" t="inlineStr">
        <is>
          <t xml:space="preserve">No-growth value / share</t>
        </is>
      </c>
      <c r="B6" s="2">
        <v>51.4767</v>
      </c>
    </row>
    <row r="7">
      <c r="A7" t="inlineStr">
        <is>
          <t xml:space="preserve">ROIC</t>
        </is>
      </c>
      <c r="B7" s="3">
        <v>0.2457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15.57</v>
      </c>
    </row>
    <row r="10">
      <c r="A10" t="inlineStr">
        <is>
          <t xml:space="preserve">Economic Profit / EVA</t>
        </is>
      </c>
      <c r="B10" s="2">
        <v>77.763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122.7</v>
      </c>
    </row>
    <row r="3">
      <c r="A3" t="inlineStr">
        <is>
          <t xml:space="preserve">ROIC</t>
        </is>
      </c>
      <c r="B3" s="6">
        <v>0.2457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62.2</v>
      </c>
    </row>
    <row r="8">
      <c r="A8" t="inlineStr">
        <is>
          <t xml:space="preserve">Shares (m)</t>
        </is>
      </c>
      <c r="B8" s="5">
        <v>30.0</v>
      </c>
    </row>
    <row r="9">
      <c r="A9" t="inlineStr">
        <is>
          <t xml:space="preserve">Share price</t>
        </is>
      </c>
      <c r="B9" s="5">
        <v>34.26</v>
      </c>
    </row>
    <row r="10">
      <c r="A10" t="inlineStr">
        <is>
          <t xml:space="preserve">Stage-1 growth g (engine driver)</t>
        </is>
      </c>
      <c r="B10" s="6">
        <v>-0.1225</v>
      </c>
    </row>
    <row r="11"/>
    <row r="12">
      <c r="A12" t="inlineStr">
        <is>
          <t xml:space="preserve">Invested Capital  = NOPAT / ROIC</t>
        </is>
      </c>
      <c r="B12" s="2">
        <f>B2/B3</f>
        <v>499.3</v>
      </c>
    </row>
    <row r="13">
      <c r="A13" t="inlineStr">
        <is>
          <t xml:space="preserve">Market cap  = price × shares</t>
        </is>
      </c>
      <c r="B13" s="4">
        <f>B9*B8</f>
        <v>1027.8</v>
      </c>
    </row>
    <row r="14">
      <c r="A14" t="inlineStr">
        <is>
          <t xml:space="preserve">Enterprise value  = mcap + net debt</t>
        </is>
      </c>
      <c r="B14" s="4">
        <f>B13+B7</f>
        <v>1090.0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122.7</v>
      </c>
    </row>
    <row r="4">
      <c r="A4" t="inlineStr">
        <is>
          <t xml:space="preserve">Invested Capital</t>
        </is>
      </c>
      <c r="B4" s="2">
        <f>Inputs!B12</f>
        <v>499.3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44.937</v>
      </c>
    </row>
    <row r="7">
      <c r="A7" t="inlineStr">
        <is>
          <t xml:space="preserve">Economic Profit (EVA)  = NOPAT − charge</t>
        </is>
      </c>
      <c r="B7" s="2">
        <f>Inputs!B2-Inputs!B12*Inputs!B4</f>
        <v>77.763</v>
      </c>
    </row>
    <row r="8">
      <c r="A8" t="inlineStr">
        <is>
          <t xml:space="preserve">ROIC</t>
        </is>
      </c>
      <c r="B8" s="3">
        <f>Inputs!B3</f>
        <v>0.2457</v>
      </c>
    </row>
    <row r="9">
      <c r="A9" t="inlineStr">
        <is>
          <t xml:space="preserve">ROIC − WACC spread</t>
        </is>
      </c>
      <c r="B9" s="3">
        <f>Inputs!B3-Inputs!B4</f>
        <v>0.1557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107.66924999999999</v>
      </c>
      <c r="C4" s="3">
        <f>Inputs!$B$10/Inputs!$B$3</f>
        <v>0.0</v>
      </c>
      <c r="D4" s="2">
        <f>B4*(1-C4)</f>
        <v>107.66924999999999</v>
      </c>
      <c r="E4" s="3">
        <f>1/(1+Inputs!$B$4)^A4</f>
        <v>0.9174311926605504</v>
      </c>
      <c r="F4" s="2">
        <f>D4*E4</f>
        <v>98.77912844036696</v>
      </c>
    </row>
    <row r="5">
      <c r="A5" s="4">
        <v>2.0</v>
      </c>
      <c r="B5" s="2">
        <f>B4*(1+Inputs!$B$10)</f>
        <v>94.47976687499998</v>
      </c>
      <c r="C5" s="3">
        <f>Inputs!$B$10/Inputs!$B$3</f>
        <v>0.0</v>
      </c>
      <c r="D5" s="2">
        <f>B5*(1-C5)</f>
        <v>94.47976687499998</v>
      </c>
      <c r="E5" s="3">
        <f>1/(1+Inputs!$B$4)^A5</f>
        <v>0.84167999326656</v>
      </c>
      <c r="F5" s="2">
        <f>D5*E5</f>
        <v>79.52172954717614</v>
      </c>
    </row>
    <row r="6">
      <c r="A6" s="4">
        <v>3.0</v>
      </c>
      <c r="B6" s="2">
        <f>B5*(1+Inputs!$B$10)</f>
        <v>82.90599543281247</v>
      </c>
      <c r="C6" s="3">
        <f>Inputs!$B$10/Inputs!$B$3</f>
        <v>0.0</v>
      </c>
      <c r="D6" s="2">
        <f>B6*(1-C6)</f>
        <v>82.90599543281247</v>
      </c>
      <c r="E6" s="3">
        <f>1/(1+Inputs!$B$4)^A6</f>
        <v>0.7721834800610642</v>
      </c>
      <c r="F6" s="2">
        <f>D6*E6</f>
        <v>64.01864007123584</v>
      </c>
    </row>
    <row r="7">
      <c r="A7" s="4">
        <v>4.0</v>
      </c>
      <c r="B7" s="2">
        <f>B6*(1+Inputs!$B$10)</f>
        <v>72.75001099229294</v>
      </c>
      <c r="C7" s="3">
        <f>Inputs!$B$10/Inputs!$B$3</f>
        <v>0.0</v>
      </c>
      <c r="D7" s="2">
        <f>B7*(1-C7)</f>
        <v>72.75001099229294</v>
      </c>
      <c r="E7" s="3">
        <f>1/(1+Inputs!$B$4)^A7</f>
        <v>0.7084252110651963</v>
      </c>
      <c r="F7" s="2">
        <f>D7*E7</f>
        <v>51.537941892210476</v>
      </c>
    </row>
    <row r="8">
      <c r="A8" s="4">
        <v>5.0</v>
      </c>
      <c r="B8" s="2">
        <f>B7*(1+Inputs!$B$10)</f>
        <v>63.83813464573705</v>
      </c>
      <c r="C8" s="3">
        <f>Inputs!$B$10/Inputs!$B$3</f>
        <v>0.0</v>
      </c>
      <c r="D8" s="2">
        <f>B8*(1-C8)</f>
        <v>63.83813464573705</v>
      </c>
      <c r="E8" s="3">
        <f>1/(1+Inputs!$B$4)^A8</f>
        <v>0.6499313862983452</v>
      </c>
      <c r="F8" s="2">
        <f>D8*E8</f>
        <v>41.4904073490043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34.26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-0.1225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48.0</v>
      </c>
      <c r="C4" s="3">
        <v>-0.0214</v>
      </c>
      <c r="D4" s="3">
        <v>0.35</v>
      </c>
      <c r="E4" s="3">
        <v>0.4011</v>
      </c>
    </row>
    <row r="5">
      <c r="A5" t="inlineStr">
        <is>
          <t xml:space="preserve">Base</t>
        </is>
      </c>
      <c r="B5" s="2">
        <v>38.0</v>
      </c>
      <c r="C5" s="3">
        <v>-0.0917</v>
      </c>
      <c r="D5" s="3">
        <v>0.4</v>
      </c>
      <c r="E5" s="3">
        <v>0.1092</v>
      </c>
    </row>
    <row r="6">
      <c r="A6" t="inlineStr">
        <is>
          <t xml:space="preserve">Bear</t>
        </is>
      </c>
      <c r="B6" s="2">
        <v>28.0</v>
      </c>
      <c r="C6" s="3">
        <v>-0.1823</v>
      </c>
      <c r="D6" s="3">
        <v>0.25</v>
      </c>
      <c r="E6" s="3">
        <v>-0.1827</v>
      </c>
    </row>
    <row r="7">
      <c r="A7" t="inlineStr" s="1">
        <is>
          <t xml:space="preserve">E[r] (probability-weighted)</t>
        </is>
      </c>
      <c r="E7" s="3">
        <v>0.1384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66.9348</v>
      </c>
      <c r="C4" s="4">
        <v>74.5631</v>
      </c>
      <c r="D4" s="4">
        <v>80.0676</v>
      </c>
      <c r="E4" s="4">
        <v>88.9934</v>
      </c>
      <c r="F4" s="4">
        <v>95.4143</v>
      </c>
      <c r="G4" s="4">
        <v>113.2392</v>
      </c>
    </row>
    <row r="5">
      <c r="A5" t="inlineStr" s="1">
        <is>
          <t xml:space="preserve">8.25%</t>
        </is>
      </c>
      <c r="B5" s="4">
        <v>58.2091</v>
      </c>
      <c r="C5" s="4">
        <v>64.5072</v>
      </c>
      <c r="D5" s="4">
        <v>69.0374</v>
      </c>
      <c r="E5" s="4">
        <v>76.3604</v>
      </c>
      <c r="F5" s="4">
        <v>81.6123</v>
      </c>
      <c r="G5" s="4">
        <v>96.1307</v>
      </c>
    </row>
    <row r="6">
      <c r="A6" t="inlineStr" s="1">
        <is>
          <t xml:space="preserve">9.00%</t>
        </is>
      </c>
      <c r="B6" s="4">
        <v>51.4882</v>
      </c>
      <c r="C6" s="4">
        <v>56.7738</v>
      </c>
      <c r="D6" s="4">
        <v>60.5629</v>
      </c>
      <c r="E6" s="4">
        <v>66.6676</v>
      </c>
      <c r="F6" s="4">
        <v>71.0318</v>
      </c>
      <c r="G6" s="4">
        <v>83.0414</v>
      </c>
    </row>
    <row r="7">
      <c r="A7" t="inlineStr" s="1">
        <is>
          <t xml:space="preserve">9.75%</t>
        </is>
      </c>
      <c r="B7" s="4">
        <v>46.1505</v>
      </c>
      <c r="C7" s="4">
        <v>50.6421</v>
      </c>
      <c r="D7" s="4">
        <v>53.8506</v>
      </c>
      <c r="E7" s="4">
        <v>59.0017</v>
      </c>
      <c r="F7" s="4">
        <v>62.6714</v>
      </c>
      <c r="G7" s="4">
        <v>72.721</v>
      </c>
    </row>
    <row r="8">
      <c r="A8" t="inlineStr" s="1">
        <is>
          <t xml:space="preserve">10.50%</t>
        </is>
      </c>
      <c r="B8" s="4">
        <v>41.8071</v>
      </c>
      <c r="C8" s="4">
        <v>45.6615</v>
      </c>
      <c r="D8" s="4">
        <v>48.4045</v>
      </c>
      <c r="E8" s="4">
        <v>52.7917</v>
      </c>
      <c r="F8" s="4">
        <v>55.9056</v>
      </c>
      <c r="G8" s="4">
        <v>64.3883</v>
      </c>
    </row>
    <row r="9"/>
    <row r="10">
      <c r="A10" t="inlineStr">
        <is>
          <t xml:space="preserve">Bold cells ≥ current price (34.26). The conclusion is dominated by WACC and growth.</t>
        </is>
      </c>
    </row>
  </sheetData>
</worksheet>
</file>