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Gjensidige Forsikring (GJF.OL)</t>
        </is>
      </c>
    </row>
    <row r="2">
      <c r="A2" t="inlineStr">
        <is>
          <t xml:space="preserve">equity frame (residual income / ROE − Ke)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0.2827</v>
      </c>
    </row>
    <row r="6">
      <c r="A6" t="inlineStr">
        <is>
          <t xml:space="preserve">Book value / share</t>
        </is>
      </c>
      <c r="B6" s="2">
        <v>56.62</v>
      </c>
    </row>
    <row r="7">
      <c r="A7" t="inlineStr">
        <is>
          <t xml:space="preserve">Sustainable ROE (observed)</t>
        </is>
      </c>
      <c r="B7" s="3">
        <v>0.2316</v>
      </c>
    </row>
    <row r="8">
      <c r="A8" t="inlineStr">
        <is>
          <t xml:space="preserve">Cost of equity Ke</t>
        </is>
      </c>
      <c r="B8" s="3">
        <v>0.0875</v>
      </c>
    </row>
    <row r="9">
      <c r="A9" t="inlineStr">
        <is>
          <t xml:space="preserve">ROE − Ke spread (pp)</t>
        </is>
      </c>
      <c r="B9" s="2">
        <v>14.41</v>
      </c>
    </row>
    <row r="10">
      <c r="A10" t="inlineStr">
        <is>
          <t xml:space="preserve">Current P/B</t>
        </is>
      </c>
      <c r="B10" s="2">
        <v>4.3943</v>
      </c>
    </row>
    <row r="11">
      <c r="A11" t="inlineStr">
        <is>
          <t xml:space="preserve">Justified P/B</t>
        </is>
      </c>
      <c r="B11" s="2">
        <v>3.506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28309.6</v>
      </c>
    </row>
    <row r="3">
      <c r="A3" t="inlineStr">
        <is>
          <t xml:space="preserve">Sustainable ROE</t>
        </is>
      </c>
      <c r="B3" s="6">
        <v>0.2316</v>
      </c>
    </row>
    <row r="4">
      <c r="A4" t="inlineStr">
        <is>
          <t xml:space="preserve">Cost of equity Ke</t>
        </is>
      </c>
      <c r="B4" s="6">
        <v>0.0875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500.0</v>
      </c>
    </row>
    <row r="9">
      <c r="A9" t="inlineStr">
        <is>
          <t xml:space="preserve">Share price</t>
        </is>
      </c>
      <c r="B9" s="5">
        <v>248.8</v>
      </c>
    </row>
    <row r="10"/>
    <row r="11">
      <c r="A11" t="inlineStr">
        <is>
          <t xml:space="preserve">Book value / share  = equity / shares</t>
        </is>
      </c>
      <c r="B11" s="2">
        <f>B2/B8</f>
        <v>56.62</v>
      </c>
    </row>
    <row r="12">
      <c r="A12" t="inlineStr">
        <is>
          <t xml:space="preserve">Market cap  = price × shares</t>
        </is>
      </c>
      <c r="B12" s="4">
        <f>B9*B8</f>
        <v>124400.0</v>
      </c>
    </row>
    <row r="13">
      <c r="A13" t="inlineStr">
        <is>
          <t xml:space="preserve">Current P/B  = mcap / book</t>
        </is>
      </c>
      <c r="B13" s="2">
        <f>B12/B2</f>
        <v>4.394269081866223</v>
      </c>
    </row>
    <row r="14">
      <c r="A14" t="inlineStr">
        <is>
          <t xml:space="preserve">Justified P/B  = (ROE−g)/(Ke−g)</t>
        </is>
      </c>
      <c r="B14" s="2">
        <f>(B3-B6)/(B4-B6)</f>
        <v>3.5060869565217394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28309.6</v>
      </c>
      <c r="C4" s="3">
        <f>Inputs!$B$3-Inputs!$B$4</f>
        <v>0.1441</v>
      </c>
      <c r="D4" s="2">
        <f>B4*C4</f>
        <v>4079.41336</v>
      </c>
      <c r="E4" s="3">
        <f>1/(1+Inputs!$B$4)^A4</f>
        <v>0.9195402298850576</v>
      </c>
      <c r="F4" s="2">
        <f>D4*E4</f>
        <v>3751.184698850575</v>
      </c>
    </row>
    <row r="5">
      <c r="A5" s="4">
        <v>2.0</v>
      </c>
      <c r="B5" s="2">
        <f>B4*(1+Inputs!$B$6)</f>
        <v>29158.888</v>
      </c>
      <c r="C5" s="3">
        <f>Inputs!$B$3-Inputs!$B$4</f>
        <v>0.1441</v>
      </c>
      <c r="D5" s="2">
        <f>B5*C5</f>
        <v>4201.7957608</v>
      </c>
      <c r="E5" s="3">
        <f>1/(1+Inputs!$B$4)^A5</f>
        <v>0.8455542343770646</v>
      </c>
      <c r="F5" s="2">
        <f>D5*E5</f>
        <v>3552.8461975320392</v>
      </c>
    </row>
    <row r="6">
      <c r="A6" s="4">
        <v>3.0</v>
      </c>
      <c r="B6" s="2">
        <f>B5*(1+Inputs!$B$6)</f>
        <v>30033.65464</v>
      </c>
      <c r="C6" s="3">
        <f>Inputs!$B$3-Inputs!$B$4</f>
        <v>0.1441</v>
      </c>
      <c r="D6" s="2">
        <f>B6*C6</f>
        <v>4327.8496336240005</v>
      </c>
      <c r="E6" s="3">
        <f>1/(1+Inputs!$B$4)^A6</f>
        <v>0.7775211350593697</v>
      </c>
      <c r="F6" s="2">
        <f>D6*E6</f>
        <v>3364.99455950161</v>
      </c>
    </row>
    <row r="7">
      <c r="A7" s="4">
        <v>4.0</v>
      </c>
      <c r="B7" s="2">
        <f>B6*(1+Inputs!$B$6)</f>
        <v>30934.664279200002</v>
      </c>
      <c r="C7" s="3">
        <f>Inputs!$B$3-Inputs!$B$4</f>
        <v>0.1441</v>
      </c>
      <c r="D7" s="2">
        <f>B7*C7</f>
        <v>4457.685122632721</v>
      </c>
      <c r="E7" s="3">
        <f>1/(1+Inputs!$B$4)^A7</f>
        <v>0.7149619632729837</v>
      </c>
      <c r="F7" s="2">
        <f>D7*E7</f>
        <v>3187.075306930261</v>
      </c>
    </row>
    <row r="8">
      <c r="A8" s="4">
        <v>5.0</v>
      </c>
      <c r="B8" s="2">
        <f>B7*(1+Inputs!$B$6)</f>
        <v>31862.704207576004</v>
      </c>
      <c r="C8" s="3">
        <f>Inputs!$B$3-Inputs!$B$4</f>
        <v>0.1441</v>
      </c>
      <c r="D8" s="2">
        <f>B8*C8</f>
        <v>4591.415676311703</v>
      </c>
      <c r="E8" s="3">
        <f>1/(1+Inputs!$B$4)^A8</f>
        <v>0.6574362880671115</v>
      </c>
      <c r="F8" s="2">
        <f>D8*E8</f>
        <v>3018.563279207512</v>
      </c>
    </row>
    <row r="9">
      <c r="A9" s="4">
        <v>6.0</v>
      </c>
      <c r="B9" s="2">
        <f>B8*(1+Inputs!$B$6)</f>
        <v>32818.58533380328</v>
      </c>
      <c r="C9" s="3">
        <f>Inputs!$B$3-Inputs!$B$4</f>
        <v>0.1441</v>
      </c>
      <c r="D9" s="2">
        <f>B9*C9</f>
        <v>4729.158146601053</v>
      </c>
      <c r="E9" s="3">
        <f>1/(1+Inputs!$B$4)^A9</f>
        <v>0.6045391154640106</v>
      </c>
      <c r="F9" s="2">
        <f>D9*E9</f>
        <v>2858.9610828356203</v>
      </c>
    </row>
    <row r="10">
      <c r="A10" s="4">
        <v>7.0</v>
      </c>
      <c r="B10" s="2">
        <f>B9*(1+Inputs!$B$6)</f>
        <v>33803.142893817385</v>
      </c>
      <c r="C10" s="3">
        <f>Inputs!$B$3-Inputs!$B$4</f>
        <v>0.1441</v>
      </c>
      <c r="D10" s="2">
        <f>B10*C10</f>
        <v>4871.032890999086</v>
      </c>
      <c r="E10" s="3">
        <f>1/(1+Inputs!$B$4)^A10</f>
        <v>0.5558980372082857</v>
      </c>
      <c r="F10" s="2">
        <f>D10*E10</f>
        <v>2707.797623283393</v>
      </c>
    </row>
    <row r="11">
      <c r="A11" s="4">
        <v>8.0</v>
      </c>
      <c r="B11" s="2">
        <f>B10*(1+Inputs!$B$6)</f>
        <v>34817.237180631906</v>
      </c>
      <c r="C11" s="3">
        <f>Inputs!$B$3-Inputs!$B$4</f>
        <v>0.1441</v>
      </c>
      <c r="D11" s="2">
        <f>B11*C11</f>
        <v>5017.163877729058</v>
      </c>
      <c r="E11" s="3">
        <f>1/(1+Inputs!$B$4)^A11</f>
        <v>0.5111706089271593</v>
      </c>
      <c r="F11" s="2">
        <f>D11*E11</f>
        <v>2564.62671446611</v>
      </c>
    </row>
    <row r="12">
      <c r="A12" s="4">
        <v>9.0</v>
      </c>
      <c r="B12" s="2">
        <f>B11*(1+Inputs!$B$6)</f>
        <v>35861.754296050865</v>
      </c>
      <c r="C12" s="3">
        <f>Inputs!$B$3-Inputs!$B$4</f>
        <v>0.1441</v>
      </c>
      <c r="D12" s="2">
        <f>B12*C12</f>
        <v>5167.67879406093</v>
      </c>
      <c r="E12" s="3">
        <f>1/(1+Inputs!$B$4)^A12</f>
        <v>0.4700419392433649</v>
      </c>
      <c r="F12" s="2">
        <f>D12*E12</f>
        <v>2429.025761747213</v>
      </c>
    </row>
    <row r="13">
      <c r="A13" s="4">
        <v>10.0</v>
      </c>
      <c r="B13" s="2">
        <f>B12*(1+Inputs!$B$6)</f>
        <v>36937.60692493239</v>
      </c>
      <c r="C13" s="3">
        <f>Inputs!$B$3-Inputs!$B$4</f>
        <v>0.1441</v>
      </c>
      <c r="D13" s="2">
        <f>B13*C13</f>
        <v>5322.709157882758</v>
      </c>
      <c r="E13" s="3">
        <f>1/(1+Inputs!$B$4)^A13</f>
        <v>0.432222472867462</v>
      </c>
      <c r="F13" s="2">
        <f>D13*E13</f>
        <v>2300.5945145743717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28309.6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248.8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0.2827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270.0</v>
      </c>
      <c r="C4" s="3">
        <v>0.3042</v>
      </c>
      <c r="D4" s="3">
        <v>0.3</v>
      </c>
      <c r="E4" s="3">
        <v>0.0852</v>
      </c>
    </row>
    <row r="5">
      <c r="A5" t="inlineStr">
        <is>
          <t xml:space="preserve">Base</t>
        </is>
      </c>
      <c r="B5" s="2">
        <v>215.0</v>
      </c>
      <c r="C5" s="3">
        <v>0.2483</v>
      </c>
      <c r="D5" s="3">
        <v>0.45</v>
      </c>
      <c r="E5" s="3">
        <v>-0.1359</v>
      </c>
    </row>
    <row r="6">
      <c r="A6" t="inlineStr">
        <is>
          <t xml:space="preserve">Bear</t>
        </is>
      </c>
      <c r="B6" s="2">
        <v>180.0</v>
      </c>
      <c r="C6" s="3">
        <v>0.2128</v>
      </c>
      <c r="D6" s="3">
        <v>0.25</v>
      </c>
      <c r="E6" s="3">
        <v>-0.2765</v>
      </c>
    </row>
    <row r="7">
      <c r="A7" t="inlineStr" s="1">
        <is>
          <t xml:space="preserve">E[r] (probability-weighted)</t>
        </is>
      </c>
      <c r="E7" s="3">
        <v>-0.1047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7.25%</t>
        </is>
      </c>
      <c r="B4" s="4">
        <v>93.2565</v>
      </c>
      <c r="C4" s="4">
        <v>146.5459</v>
      </c>
      <c r="D4" s="4">
        <v>199.8353</v>
      </c>
      <c r="E4" s="4">
        <v>253.1247</v>
      </c>
      <c r="F4" s="4">
        <v>306.4141</v>
      </c>
      <c r="G4" s="4">
        <v>359.7035</v>
      </c>
      <c r="H4" s="4">
        <v>412.9929</v>
      </c>
    </row>
    <row r="5">
      <c r="A5" t="inlineStr" s="1">
        <is>
          <t xml:space="preserve">8.00%</t>
        </is>
      </c>
      <c r="B5" s="4">
        <v>79.268</v>
      </c>
      <c r="C5" s="4">
        <v>124.564</v>
      </c>
      <c r="D5" s="4">
        <v>169.86</v>
      </c>
      <c r="E5" s="4">
        <v>215.156</v>
      </c>
      <c r="F5" s="4">
        <v>260.452</v>
      </c>
      <c r="G5" s="4">
        <v>305.748</v>
      </c>
      <c r="H5" s="4">
        <v>351.044</v>
      </c>
    </row>
    <row r="6">
      <c r="A6" t="inlineStr" s="1">
        <is>
          <t xml:space="preserve">8.75%</t>
        </is>
      </c>
      <c r="B6" s="4">
        <v>68.9287</v>
      </c>
      <c r="C6" s="4">
        <v>108.3165</v>
      </c>
      <c r="D6" s="4">
        <v>147.7043</v>
      </c>
      <c r="E6" s="4">
        <v>187.0922</v>
      </c>
      <c r="F6" s="4">
        <v>226.48</v>
      </c>
      <c r="G6" s="4">
        <v>265.8678</v>
      </c>
      <c r="H6" s="4">
        <v>305.2557</v>
      </c>
    </row>
    <row r="7">
      <c r="A7" t="inlineStr" s="1">
        <is>
          <t xml:space="preserve">9.50%</t>
        </is>
      </c>
      <c r="B7" s="4">
        <v>60.9754</v>
      </c>
      <c r="C7" s="4">
        <v>95.8185</v>
      </c>
      <c r="D7" s="4">
        <v>130.6615</v>
      </c>
      <c r="E7" s="4">
        <v>165.5046</v>
      </c>
      <c r="F7" s="4">
        <v>200.3477</v>
      </c>
      <c r="G7" s="4">
        <v>235.1908</v>
      </c>
      <c r="H7" s="4">
        <v>270.0338</v>
      </c>
    </row>
    <row r="8">
      <c r="A8" t="inlineStr" s="1">
        <is>
          <t xml:space="preserve">10.25%</t>
        </is>
      </c>
      <c r="B8" s="4">
        <v>54.6676</v>
      </c>
      <c r="C8" s="4">
        <v>85.9062</v>
      </c>
      <c r="D8" s="4">
        <v>117.1448</v>
      </c>
      <c r="E8" s="4">
        <v>148.3834</v>
      </c>
      <c r="F8" s="4">
        <v>179.6221</v>
      </c>
      <c r="G8" s="4">
        <v>210.8607</v>
      </c>
      <c r="H8" s="4">
        <v>242.0993</v>
      </c>
    </row>
    <row r="9"/>
    <row r="10">
      <c r="A10" t="inlineStr">
        <is>
          <t xml:space="preserve">Bold cells ≥ current price (248.8). Dominated by cost of equity and sustainable ROE.</t>
        </is>
      </c>
    </row>
  </sheetData>
</worksheet>
</file>