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C-RAD (CRAD-B.ST)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0.1742</v>
      </c>
    </row>
    <row r="6">
      <c r="A6" t="inlineStr">
        <is>
          <t xml:space="preserve">No-growth value / share</t>
        </is>
      </c>
      <c r="B6" s="2">
        <v>21.8187</v>
      </c>
    </row>
    <row r="7">
      <c r="A7" t="inlineStr">
        <is>
          <t xml:space="preserve">ROIC</t>
        </is>
      </c>
      <c r="B7" s="3">
        <v>0.196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11.6</v>
      </c>
    </row>
    <row r="10">
      <c r="A10" t="inlineStr">
        <is>
          <t xml:space="preserve">Economic Profit / EVA</t>
        </is>
      </c>
      <c r="B10" s="2">
        <v>23.68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40.0</v>
      </c>
    </row>
    <row r="3">
      <c r="A3" t="inlineStr">
        <is>
          <t xml:space="preserve">ROIC</t>
        </is>
      </c>
      <c r="B3" s="6">
        <v>0.196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-122.3</v>
      </c>
    </row>
    <row r="8">
      <c r="A8" t="inlineStr">
        <is>
          <t xml:space="preserve">Shares (m)</t>
        </is>
      </c>
      <c r="B8" s="5">
        <v>33.21</v>
      </c>
    </row>
    <row r="9">
      <c r="A9" t="inlineStr">
        <is>
          <t xml:space="preserve">Share price</t>
        </is>
      </c>
      <c r="B9" s="5">
        <v>34.3</v>
      </c>
    </row>
    <row r="10">
      <c r="A10" t="inlineStr">
        <is>
          <t xml:space="preserve">Stage-1 growth g (engine driver)</t>
        </is>
      </c>
      <c r="B10" s="6">
        <v>0.1742</v>
      </c>
    </row>
    <row r="11"/>
    <row r="12">
      <c r="A12" t="inlineStr">
        <is>
          <t xml:space="preserve">Invested Capital  = NOPAT / ROIC</t>
        </is>
      </c>
      <c r="B12" s="2">
        <f>B2/B3</f>
        <v>204.0</v>
      </c>
    </row>
    <row r="13">
      <c r="A13" t="inlineStr">
        <is>
          <t xml:space="preserve">Market cap  = price × shares</t>
        </is>
      </c>
      <c r="B13" s="4">
        <f>B9*B8</f>
        <v>1139.1029999999998</v>
      </c>
    </row>
    <row r="14">
      <c r="A14" t="inlineStr">
        <is>
          <t xml:space="preserve">Enterprise value  = mcap + net debt</t>
        </is>
      </c>
      <c r="B14" s="4">
        <f>B13+B7</f>
        <v>1016.8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40.0</v>
      </c>
    </row>
    <row r="4">
      <c r="A4" t="inlineStr">
        <is>
          <t xml:space="preserve">Invested Capital</t>
        </is>
      </c>
      <c r="B4" s="2">
        <f>Inputs!B12</f>
        <v>204.0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16.32</v>
      </c>
    </row>
    <row r="7">
      <c r="A7" t="inlineStr">
        <is>
          <t xml:space="preserve">Economic Profit (EVA)  = NOPAT − charge</t>
        </is>
      </c>
      <c r="B7" s="2">
        <f>Inputs!B2-Inputs!B12*Inputs!B4</f>
        <v>23.68</v>
      </c>
    </row>
    <row r="8">
      <c r="A8" t="inlineStr">
        <is>
          <t xml:space="preserve">ROIC</t>
        </is>
      </c>
      <c r="B8" s="3">
        <f>Inputs!B3</f>
        <v>0.196</v>
      </c>
    </row>
    <row r="9">
      <c r="A9" t="inlineStr">
        <is>
          <t xml:space="preserve">ROIC − WACC spread</t>
        </is>
      </c>
      <c r="B9" s="3">
        <f>Inputs!B3-Inputs!B4</f>
        <v>0.116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46.967999999999996</v>
      </c>
      <c r="C4" s="3">
        <f>Inputs!$B$10/Inputs!$B$3</f>
        <v>0.8887755102040815</v>
      </c>
      <c r="D4" s="2">
        <f>B4*(1-C4)</f>
        <v>5.223991836734699</v>
      </c>
      <c r="E4" s="3">
        <f>1/(1+Inputs!$B$4)^A4</f>
        <v>0.9259259259259258</v>
      </c>
      <c r="F4" s="2">
        <f>D4*E4</f>
        <v>4.837029478458054</v>
      </c>
    </row>
    <row r="5">
      <c r="A5" s="4">
        <v>2.0</v>
      </c>
      <c r="B5" s="2">
        <f>B4*(1+Inputs!$B$10)</f>
        <v>55.14982559999999</v>
      </c>
      <c r="C5" s="3">
        <f>Inputs!$B$10/Inputs!$B$3</f>
        <v>0.8887755102040815</v>
      </c>
      <c r="D5" s="2">
        <f>B5*(1-C5)</f>
        <v>6.134011214693883</v>
      </c>
      <c r="E5" s="3">
        <f>1/(1+Inputs!$B$4)^A5</f>
        <v>0.8573388203017832</v>
      </c>
      <c r="F5" s="2">
        <f>D5*E5</f>
        <v>5.2589259385235625</v>
      </c>
    </row>
    <row r="6">
      <c r="A6" s="4">
        <v>3.0</v>
      </c>
      <c r="B6" s="2">
        <f>B5*(1+Inputs!$B$10)</f>
        <v>64.75692521951999</v>
      </c>
      <c r="C6" s="3">
        <f>Inputs!$B$10/Inputs!$B$3</f>
        <v>0.8887755102040815</v>
      </c>
      <c r="D6" s="2">
        <f>B6*(1-C6)</f>
        <v>7.202555968293557</v>
      </c>
      <c r="E6" s="3">
        <f>1/(1+Inputs!$B$4)^A6</f>
        <v>0.7938322410201696</v>
      </c>
      <c r="F6" s="2">
        <f>D6*E6</f>
        <v>5.717621145383672</v>
      </c>
    </row>
    <row r="7">
      <c r="A7" s="4">
        <v>4.0</v>
      </c>
      <c r="B7" s="2">
        <f>B6*(1+Inputs!$B$10)</f>
        <v>76.03758159276036</v>
      </c>
      <c r="C7" s="3">
        <f>Inputs!$B$10/Inputs!$B$3</f>
        <v>0.8887755102040815</v>
      </c>
      <c r="D7" s="2">
        <f>B7*(1-C7)</f>
        <v>8.457241217970294</v>
      </c>
      <c r="E7" s="3">
        <f>1/(1+Inputs!$B$4)^A7</f>
        <v>0.7350298527964533</v>
      </c>
      <c r="F7" s="2">
        <f>D7*E7</f>
        <v>6.2163247675088025</v>
      </c>
    </row>
    <row r="8">
      <c r="A8" s="4">
        <v>5.0</v>
      </c>
      <c r="B8" s="2">
        <f>B7*(1+Inputs!$B$10)</f>
        <v>89.2833283062192</v>
      </c>
      <c r="C8" s="3">
        <f>Inputs!$B$10/Inputs!$B$3</f>
        <v>0.8887755102040815</v>
      </c>
      <c r="D8" s="2">
        <f>B8*(1-C8)</f>
        <v>9.930492638140718</v>
      </c>
      <c r="E8" s="3">
        <f>1/(1+Inputs!$B$4)^A8</f>
        <v>0.6805831970337529</v>
      </c>
      <c r="F8" s="2">
        <f>D8*E8</f>
        <v>6.758526427785958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34.3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0.1742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34.0</v>
      </c>
      <c r="C4" s="3">
        <v>0.1708</v>
      </c>
      <c r="D4" s="3">
        <v>0.35</v>
      </c>
      <c r="E4" s="3">
        <v>-0.0087</v>
      </c>
    </row>
    <row r="5">
      <c r="A5" t="inlineStr">
        <is>
          <t xml:space="preserve">Base</t>
        </is>
      </c>
      <c r="B5" s="2">
        <v>26.0</v>
      </c>
      <c r="C5" s="3">
        <v>0.0679</v>
      </c>
      <c r="D5" s="3">
        <v>0.45</v>
      </c>
      <c r="E5" s="3">
        <v>-0.242</v>
      </c>
    </row>
    <row r="6">
      <c r="A6" t="inlineStr">
        <is>
          <t xml:space="preserve">Bear</t>
        </is>
      </c>
      <c r="B6" s="2">
        <v>18.0</v>
      </c>
      <c r="C6" s="3">
        <v>-0.0765</v>
      </c>
      <c r="D6" s="3">
        <v>0.2</v>
      </c>
      <c r="E6" s="3">
        <v>-0.4752</v>
      </c>
    </row>
    <row r="7">
      <c r="A7" t="inlineStr" s="1">
        <is>
          <t xml:space="preserve">E[r] (probability-weighted)</t>
        </is>
      </c>
      <c r="E7" s="3">
        <v>-0.207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28.3418</v>
      </c>
      <c r="C4" s="4">
        <v>31.0859</v>
      </c>
      <c r="D4" s="4">
        <v>33.0664</v>
      </c>
      <c r="E4" s="4">
        <v>36.2782</v>
      </c>
      <c r="F4" s="4">
        <v>38.5889</v>
      </c>
      <c r="G4" s="4">
        <v>45.0035</v>
      </c>
    </row>
    <row r="5">
      <c r="A5" t="inlineStr" s="1">
        <is>
          <t xml:space="preserve">7.25%</t>
        </is>
      </c>
      <c r="B5" s="4">
        <v>24.5682</v>
      </c>
      <c r="C5" s="4">
        <v>26.733</v>
      </c>
      <c r="D5" s="4">
        <v>28.2889</v>
      </c>
      <c r="E5" s="4">
        <v>30.8021</v>
      </c>
      <c r="F5" s="4">
        <v>32.603</v>
      </c>
      <c r="G5" s="4">
        <v>37.5749</v>
      </c>
    </row>
    <row r="6">
      <c r="A6" t="inlineStr" s="1">
        <is>
          <t xml:space="preserve">8.00%</t>
        </is>
      </c>
      <c r="B6" s="4">
        <v>21.8199</v>
      </c>
      <c r="C6" s="4">
        <v>23.5681</v>
      </c>
      <c r="D6" s="4">
        <v>24.819</v>
      </c>
      <c r="E6" s="4">
        <v>26.8304</v>
      </c>
      <c r="F6" s="4">
        <v>28.2656</v>
      </c>
      <c r="G6" s="4">
        <v>32.2037</v>
      </c>
    </row>
    <row r="7">
      <c r="A7" t="inlineStr" s="1">
        <is>
          <t xml:space="preserve">8.75%</t>
        </is>
      </c>
      <c r="B7" s="4">
        <v>19.7281</v>
      </c>
      <c r="C7" s="4">
        <v>21.1634</v>
      </c>
      <c r="D7" s="4">
        <v>22.1856</v>
      </c>
      <c r="E7" s="4">
        <v>23.8212</v>
      </c>
      <c r="F7" s="4">
        <v>24.9826</v>
      </c>
      <c r="G7" s="4">
        <v>28.1478</v>
      </c>
    </row>
    <row r="8">
      <c r="A8" t="inlineStr" s="1">
        <is>
          <t xml:space="preserve">9.50%</t>
        </is>
      </c>
      <c r="B8" s="4">
        <v>18.0817</v>
      </c>
      <c r="C8" s="4">
        <v>19.2747</v>
      </c>
      <c r="D8" s="4">
        <v>20.1197</v>
      </c>
      <c r="E8" s="4">
        <v>21.4647</v>
      </c>
      <c r="F8" s="4">
        <v>22.4146</v>
      </c>
      <c r="G8" s="4">
        <v>24.9834</v>
      </c>
    </row>
    <row r="9"/>
    <row r="10">
      <c r="A10" t="inlineStr">
        <is>
          <t xml:space="preserve">Bold cells ≥ current price (34.3). The conclusion is dominated by WACC and growth.</t>
        </is>
      </c>
    </row>
  </sheetData>
</worksheet>
</file>