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Olvi (OLVAS.HE)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-0.1348</v>
      </c>
    </row>
    <row r="6">
      <c r="A6" t="inlineStr">
        <is>
          <t xml:space="preserve">No-growth value / share</t>
        </is>
      </c>
      <c r="B6" s="2">
        <v>44.682</v>
      </c>
    </row>
    <row r="7">
      <c r="A7" t="inlineStr">
        <is>
          <t xml:space="preserve">ROIC</t>
        </is>
      </c>
      <c r="B7" s="3">
        <v>0.1507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7.07</v>
      </c>
    </row>
    <row r="10">
      <c r="A10" t="inlineStr">
        <is>
          <t xml:space="preserve">Economic Profit / EVA</t>
        </is>
      </c>
      <c r="B10" s="2">
        <v>29.36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62.6</v>
      </c>
    </row>
    <row r="3">
      <c r="A3" t="inlineStr">
        <is>
          <t xml:space="preserve">ROIC</t>
        </is>
      </c>
      <c r="B3" s="6">
        <v>0.1507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-13.7</v>
      </c>
    </row>
    <row r="8">
      <c r="A8" t="inlineStr">
        <is>
          <t xml:space="preserve">Shares (m)</t>
        </is>
      </c>
      <c r="B8" s="5">
        <v>20.722</v>
      </c>
    </row>
    <row r="9">
      <c r="A9" t="inlineStr">
        <is>
          <t xml:space="preserve">Share price</t>
        </is>
      </c>
      <c r="B9" s="5">
        <v>31.6</v>
      </c>
    </row>
    <row r="10">
      <c r="A10" t="inlineStr">
        <is>
          <t xml:space="preserve">Stage-1 growth g (engine driver)</t>
        </is>
      </c>
      <c r="B10" s="6">
        <v>-0.1348</v>
      </c>
    </row>
    <row r="11"/>
    <row r="12">
      <c r="A12" t="inlineStr">
        <is>
          <t xml:space="preserve">Invested Capital  = NOPAT / ROIC</t>
        </is>
      </c>
      <c r="B12" s="2">
        <f>B2/B3</f>
        <v>415.5</v>
      </c>
    </row>
    <row r="13">
      <c r="A13" t="inlineStr">
        <is>
          <t xml:space="preserve">Market cap  = price × shares</t>
        </is>
      </c>
      <c r="B13" s="4">
        <f>B9*B8</f>
        <v>654.8152000000001</v>
      </c>
    </row>
    <row r="14">
      <c r="A14" t="inlineStr">
        <is>
          <t xml:space="preserve">Enterprise value  = mcap + net debt</t>
        </is>
      </c>
      <c r="B14" s="4">
        <f>B13+B7</f>
        <v>641.1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62.6</v>
      </c>
    </row>
    <row r="4">
      <c r="A4" t="inlineStr">
        <is>
          <t xml:space="preserve">Invested Capital</t>
        </is>
      </c>
      <c r="B4" s="2">
        <f>Inputs!B12</f>
        <v>415.5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33.24</v>
      </c>
    </row>
    <row r="7">
      <c r="A7" t="inlineStr">
        <is>
          <t xml:space="preserve">Economic Profit (EVA)  = NOPAT − charge</t>
        </is>
      </c>
      <c r="B7" s="2">
        <f>Inputs!B2-Inputs!B12*Inputs!B4</f>
        <v>29.36</v>
      </c>
    </row>
    <row r="8">
      <c r="A8" t="inlineStr">
        <is>
          <t xml:space="preserve">ROIC</t>
        </is>
      </c>
      <c r="B8" s="3">
        <f>Inputs!B3</f>
        <v>0.1507</v>
      </c>
    </row>
    <row r="9">
      <c r="A9" t="inlineStr">
        <is>
          <t xml:space="preserve">ROIC − WACC spread</t>
        </is>
      </c>
      <c r="B9" s="3">
        <f>Inputs!B3-Inputs!B4</f>
        <v>0.0707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54.161519999999996</v>
      </c>
      <c r="C4" s="3">
        <f>Inputs!$B$10/Inputs!$B$3</f>
        <v>0.0</v>
      </c>
      <c r="D4" s="2">
        <f>B4*(1-C4)</f>
        <v>54.161519999999996</v>
      </c>
      <c r="E4" s="3">
        <f>1/(1+Inputs!$B$4)^A4</f>
        <v>0.9259259259259258</v>
      </c>
      <c r="F4" s="2">
        <f>D4*E4</f>
        <v>50.149555555555544</v>
      </c>
    </row>
    <row r="5">
      <c r="A5" s="4">
        <v>2.0</v>
      </c>
      <c r="B5" s="2">
        <f>B4*(1+Inputs!$B$10)</f>
        <v>46.86054710399999</v>
      </c>
      <c r="C5" s="3">
        <f>Inputs!$B$10/Inputs!$B$3</f>
        <v>0.0</v>
      </c>
      <c r="D5" s="2">
        <f>B5*(1-C5)</f>
        <v>46.86054710399999</v>
      </c>
      <c r="E5" s="3">
        <f>1/(1+Inputs!$B$4)^A5</f>
        <v>0.8573388203017832</v>
      </c>
      <c r="F5" s="2">
        <f>D5*E5</f>
        <v>40.175366172839496</v>
      </c>
    </row>
    <row r="6">
      <c r="A6" s="4">
        <v>3.0</v>
      </c>
      <c r="B6" s="2">
        <f>B5*(1+Inputs!$B$10)</f>
        <v>40.54374535438079</v>
      </c>
      <c r="C6" s="3">
        <f>Inputs!$B$10/Inputs!$B$3</f>
        <v>0.0</v>
      </c>
      <c r="D6" s="2">
        <f>B6*(1-C6)</f>
        <v>40.54374535438079</v>
      </c>
      <c r="E6" s="3">
        <f>1/(1+Inputs!$B$4)^A6</f>
        <v>0.7938322410201696</v>
      </c>
      <c r="F6" s="2">
        <f>D6*E6</f>
        <v>32.18493223401919</v>
      </c>
    </row>
    <row r="7">
      <c r="A7" s="4">
        <v>4.0</v>
      </c>
      <c r="B7" s="2">
        <f>B6*(1+Inputs!$B$10)</f>
        <v>35.078448480610255</v>
      </c>
      <c r="C7" s="3">
        <f>Inputs!$B$10/Inputs!$B$3</f>
        <v>0.0</v>
      </c>
      <c r="D7" s="2">
        <f>B7*(1-C7)</f>
        <v>35.078448480610255</v>
      </c>
      <c r="E7" s="3">
        <f>1/(1+Inputs!$B$4)^A7</f>
        <v>0.7350298527964533</v>
      </c>
      <c r="F7" s="2">
        <f>D7*E7</f>
        <v>25.783706823030926</v>
      </c>
    </row>
    <row r="8">
      <c r="A8" s="4">
        <v>5.0</v>
      </c>
      <c r="B8" s="2">
        <f>B7*(1+Inputs!$B$10)</f>
        <v>30.349873625423992</v>
      </c>
      <c r="C8" s="3">
        <f>Inputs!$B$10/Inputs!$B$3</f>
        <v>0.0</v>
      </c>
      <c r="D8" s="2">
        <f>B8*(1-C8)</f>
        <v>30.349873625423992</v>
      </c>
      <c r="E8" s="3">
        <f>1/(1+Inputs!$B$4)^A8</f>
        <v>0.6805831970337529</v>
      </c>
      <c r="F8" s="2">
        <f>D8*E8</f>
        <v>20.655614021561437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31.6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-0.1348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50.0</v>
      </c>
      <c r="C4" s="3">
        <v>0.0442</v>
      </c>
      <c r="D4" s="3">
        <v>0.3</v>
      </c>
      <c r="E4" s="3">
        <v>0.5823</v>
      </c>
    </row>
    <row r="5">
      <c r="A5" t="inlineStr">
        <is>
          <t xml:space="preserve">Base</t>
        </is>
      </c>
      <c r="B5" s="2">
        <v>39.0</v>
      </c>
      <c r="C5" s="3">
        <v>-0.0531</v>
      </c>
      <c r="D5" s="3">
        <v>0.45</v>
      </c>
      <c r="E5" s="3">
        <v>0.2342</v>
      </c>
    </row>
    <row r="6">
      <c r="A6" t="inlineStr">
        <is>
          <t xml:space="preserve">Bear</t>
        </is>
      </c>
      <c r="B6" s="2">
        <v>29.0</v>
      </c>
      <c r="C6" s="3">
        <v>-0.1683</v>
      </c>
      <c r="D6" s="3">
        <v>0.25</v>
      </c>
      <c r="E6" s="3">
        <v>-0.0823</v>
      </c>
    </row>
    <row r="7">
      <c r="A7" t="inlineStr" s="1">
        <is>
          <t xml:space="preserve">E[r] (probability-weighted)</t>
        </is>
      </c>
      <c r="E7" s="3">
        <v>0.2595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60.3434</v>
      </c>
      <c r="C4" s="4">
        <v>66.2517</v>
      </c>
      <c r="D4" s="4">
        <v>70.4846</v>
      </c>
      <c r="E4" s="4">
        <v>77.2993</v>
      </c>
      <c r="F4" s="4">
        <v>82.1667</v>
      </c>
      <c r="G4" s="4">
        <v>95.5416</v>
      </c>
    </row>
    <row r="5">
      <c r="A5" t="inlineStr" s="1">
        <is>
          <t xml:space="preserve">7.25%</t>
        </is>
      </c>
      <c r="B5" s="4">
        <v>51.2836</v>
      </c>
      <c r="C5" s="4">
        <v>55.8161</v>
      </c>
      <c r="D5" s="4">
        <v>59.0418</v>
      </c>
      <c r="E5" s="4">
        <v>64.1999</v>
      </c>
      <c r="F5" s="4">
        <v>67.8597</v>
      </c>
      <c r="G5" s="4">
        <v>77.8202</v>
      </c>
    </row>
    <row r="6">
      <c r="A6" t="inlineStr" s="1">
        <is>
          <t xml:space="preserve">8.00%</t>
        </is>
      </c>
      <c r="B6" s="4">
        <v>44.6829</v>
      </c>
      <c r="C6" s="4">
        <v>48.2293</v>
      </c>
      <c r="D6" s="4">
        <v>50.7337</v>
      </c>
      <c r="E6" s="4">
        <v>54.7072</v>
      </c>
      <c r="F6" s="4">
        <v>57.5041</v>
      </c>
      <c r="G6" s="4">
        <v>65.0292</v>
      </c>
    </row>
    <row r="7">
      <c r="A7" t="inlineStr" s="1">
        <is>
          <t xml:space="preserve">8.75%</t>
        </is>
      </c>
      <c r="B7" s="4">
        <v>39.6565</v>
      </c>
      <c r="C7" s="4">
        <v>42.4655</v>
      </c>
      <c r="D7" s="4">
        <v>44.4314</v>
      </c>
      <c r="E7" s="4">
        <v>47.5213</v>
      </c>
      <c r="F7" s="4">
        <v>49.6755</v>
      </c>
      <c r="G7" s="4">
        <v>55.3895</v>
      </c>
    </row>
    <row r="8">
      <c r="A8" t="inlineStr" s="1">
        <is>
          <t xml:space="preserve">9.50%</t>
        </is>
      </c>
      <c r="B8" s="4">
        <v>35.6986</v>
      </c>
      <c r="C8" s="4">
        <v>37.9387</v>
      </c>
      <c r="D8" s="4">
        <v>39.4895</v>
      </c>
      <c r="E8" s="4">
        <v>41.8995</v>
      </c>
      <c r="F8" s="4">
        <v>43.5599</v>
      </c>
      <c r="G8" s="4">
        <v>47.8847</v>
      </c>
    </row>
    <row r="9"/>
    <row r="10">
      <c r="A10" t="inlineStr">
        <is>
          <t xml:space="preserve">Bold cells ≥ current price (31.6). The conclusion is dominated by WACC and growth.</t>
        </is>
      </c>
    </row>
  </sheetData>
</worksheet>
</file>