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Nilörngruppen (NIL-B.ST)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-0.044</v>
      </c>
    </row>
    <row r="6">
      <c r="A6" t="inlineStr">
        <is>
          <t xml:space="preserve">No-growth value / share</t>
        </is>
      </c>
      <c r="B6" s="2">
        <v>68.0144</v>
      </c>
    </row>
    <row r="7">
      <c r="A7" t="inlineStr">
        <is>
          <t xml:space="preserve">ROIC</t>
        </is>
      </c>
      <c r="B7" s="3">
        <v>0.1418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6.18</v>
      </c>
    </row>
    <row r="10">
      <c r="A10" t="inlineStr">
        <is>
          <t xml:space="preserve">Economic Profit / EVA</t>
        </is>
      </c>
      <c r="B10" s="2">
        <v>22.52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51.6</v>
      </c>
    </row>
    <row r="3">
      <c r="A3" t="inlineStr">
        <is>
          <t xml:space="preserve">ROIC</t>
        </is>
      </c>
      <c r="B3" s="6">
        <v>0.1418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-30.4</v>
      </c>
    </row>
    <row r="8">
      <c r="A8" t="inlineStr">
        <is>
          <t xml:space="preserve">Shares (m)</t>
        </is>
      </c>
      <c r="B8" s="5">
        <v>11.402</v>
      </c>
    </row>
    <row r="9">
      <c r="A9" t="inlineStr">
        <is>
          <t xml:space="preserve">Share price</t>
        </is>
      </c>
      <c r="B9" s="5">
        <v>61.3</v>
      </c>
    </row>
    <row r="10">
      <c r="A10" t="inlineStr">
        <is>
          <t xml:space="preserve">Stage-1 growth g (engine driver)</t>
        </is>
      </c>
      <c r="B10" s="6">
        <v>-0.044</v>
      </c>
    </row>
    <row r="11"/>
    <row r="12">
      <c r="A12" t="inlineStr">
        <is>
          <t xml:space="preserve">Invested Capital  = NOPAT / ROIC</t>
        </is>
      </c>
      <c r="B12" s="2">
        <f>B2/B3</f>
        <v>363.5</v>
      </c>
    </row>
    <row r="13">
      <c r="A13" t="inlineStr">
        <is>
          <t xml:space="preserve">Market cap  = price × shares</t>
        </is>
      </c>
      <c r="B13" s="4">
        <f>B9*B8</f>
        <v>698.9426</v>
      </c>
    </row>
    <row r="14">
      <c r="A14" t="inlineStr">
        <is>
          <t xml:space="preserve">Enterprise value  = mcap + net debt</t>
        </is>
      </c>
      <c r="B14" s="4">
        <f>B13+B7</f>
        <v>668.5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51.6</v>
      </c>
    </row>
    <row r="4">
      <c r="A4" t="inlineStr">
        <is>
          <t xml:space="preserve">Invested Capital</t>
        </is>
      </c>
      <c r="B4" s="2">
        <f>Inputs!B12</f>
        <v>363.5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29.080000000000002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22.52</v>
      </c>
    </row>
    <row r="8">
      <c r="A8" t="inlineStr">
        <is>
          <t xml:space="preserve">ROIC</t>
        </is>
      </c>
      <c r="B8" s="3">
        <f>Inputs!B3</f>
        <v>0.1418</v>
      </c>
    </row>
    <row r="9">
      <c r="A9" t="inlineStr">
        <is>
          <t xml:space="preserve">ROIC − WACC spread</t>
        </is>
      </c>
      <c r="B9" s="3">
        <f>Inputs!B3-Inputs!B4</f>
        <v>0.06180000000000001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49.3296</v>
      </c>
      <c r="C4" s="3">
        <f>Inputs!$B$10/Inputs!$B$3</f>
        <v>0.0</v>
      </c>
      <c r="D4" s="2">
        <f>B4*(1-C4)</f>
        <v>49.3296</v>
      </c>
      <c r="E4" s="3">
        <f>1/(1+Inputs!$B$4)^A4</f>
        <v>0.9259259259259258</v>
      </c>
      <c r="F4" s="2">
        <f>D4*E4</f>
        <v>45.67555555555555</v>
      </c>
    </row>
    <row r="5">
      <c r="A5" s="4">
        <v>2.0</v>
      </c>
      <c r="B5" s="2">
        <f>B4*(1+Inputs!$B$10)</f>
        <v>47.159097599999996</v>
      </c>
      <c r="C5" s="3">
        <f>Inputs!$B$10/Inputs!$B$3</f>
        <v>0.0</v>
      </c>
      <c r="D5" s="2">
        <f>B5*(1-C5)</f>
        <v>47.159097599999996</v>
      </c>
      <c r="E5" s="3">
        <f>1/(1+Inputs!$B$4)^A5</f>
        <v>0.8573388203017832</v>
      </c>
      <c r="F5" s="2">
        <f>D5*E5</f>
        <v>40.43132510288065</v>
      </c>
    </row>
    <row r="6">
      <c r="A6" s="4">
        <v>3.0</v>
      </c>
      <c r="B6" s="2">
        <f>B5*(1+Inputs!$B$10)</f>
        <v>45.0840973056</v>
      </c>
      <c r="C6" s="3">
        <f>Inputs!$B$10/Inputs!$B$3</f>
        <v>0.0</v>
      </c>
      <c r="D6" s="2">
        <f>B6*(1-C6)</f>
        <v>45.0840973056</v>
      </c>
      <c r="E6" s="3">
        <f>1/(1+Inputs!$B$4)^A6</f>
        <v>0.7938322410201696</v>
      </c>
      <c r="F6" s="2">
        <f>D6*E6</f>
        <v>35.78920999847583</v>
      </c>
    </row>
    <row r="7">
      <c r="A7" s="4">
        <v>4.0</v>
      </c>
      <c r="B7" s="2">
        <f>B6*(1+Inputs!$B$10)</f>
        <v>43.100397024153594</v>
      </c>
      <c r="C7" s="3">
        <f>Inputs!$B$10/Inputs!$B$3</f>
        <v>0.0</v>
      </c>
      <c r="D7" s="2">
        <f>B7*(1-C7)</f>
        <v>43.100397024153594</v>
      </c>
      <c r="E7" s="3">
        <f>1/(1+Inputs!$B$4)^A7</f>
        <v>0.7350298527964533</v>
      </c>
      <c r="F7" s="2">
        <f>D7*E7</f>
        <v>31.68007848013231</v>
      </c>
    </row>
    <row r="8">
      <c r="A8" s="4">
        <v>5.0</v>
      </c>
      <c r="B8" s="2">
        <f>B7*(1+Inputs!$B$10)</f>
        <v>41.20397955509083</v>
      </c>
      <c r="C8" s="3">
        <f>Inputs!$B$10/Inputs!$B$3</f>
        <v>0.0</v>
      </c>
      <c r="D8" s="2">
        <f>B8*(1-C8)</f>
        <v>41.20397955509083</v>
      </c>
      <c r="E8" s="3">
        <f>1/(1+Inputs!$B$4)^A8</f>
        <v>0.6805831970337529</v>
      </c>
      <c r="F8" s="2">
        <f>D8*E8</f>
        <v>28.04273613611711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61.3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-0.044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80.0</v>
      </c>
      <c r="C4" s="3">
        <v>0.0693</v>
      </c>
      <c r="D4" s="3">
        <v>0.3</v>
      </c>
      <c r="E4" s="3">
        <v>0.3051</v>
      </c>
    </row>
    <row r="5">
      <c r="A5" t="inlineStr">
        <is>
          <t xml:space="preserve">Base</t>
        </is>
      </c>
      <c r="B5" s="2">
        <v>70.0</v>
      </c>
      <c r="C5" s="3">
        <v>0.0122</v>
      </c>
      <c r="D5" s="3">
        <v>0.45</v>
      </c>
      <c r="E5" s="3">
        <v>0.1419</v>
      </c>
    </row>
    <row r="6">
      <c r="A6" t="inlineStr">
        <is>
          <t xml:space="preserve">Bear</t>
        </is>
      </c>
      <c r="B6" s="2">
        <v>56.0</v>
      </c>
      <c r="C6" s="3">
        <v>-0.082</v>
      </c>
      <c r="D6" s="3">
        <v>0.25</v>
      </c>
      <c r="E6" s="3">
        <v>-0.0865</v>
      </c>
    </row>
    <row r="7">
      <c r="A7" t="inlineStr" s="1">
        <is>
          <t xml:space="preserve">E[r] (probability-weighted)</t>
        </is>
      </c>
      <c r="E7" s="3">
        <v>0.1338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91.1918</v>
      </c>
      <c r="C4" s="4">
        <v>99.6463</v>
      </c>
      <c r="D4" s="4">
        <v>105.6887</v>
      </c>
      <c r="E4" s="4">
        <v>115.3926</v>
      </c>
      <c r="F4" s="4">
        <v>122.3067</v>
      </c>
      <c r="G4" s="4">
        <v>141.2388</v>
      </c>
    </row>
    <row r="5">
      <c r="A5" t="inlineStr" s="1">
        <is>
          <t xml:space="preserve">7.25%</t>
        </is>
      </c>
      <c r="B5" s="4">
        <v>77.7846</v>
      </c>
      <c r="C5" s="4">
        <v>84.2096</v>
      </c>
      <c r="D5" s="4">
        <v>88.7664</v>
      </c>
      <c r="E5" s="4">
        <v>96.0277</v>
      </c>
      <c r="F5" s="4">
        <v>101.1614</v>
      </c>
      <c r="G5" s="4">
        <v>115.0618</v>
      </c>
    </row>
    <row r="6">
      <c r="A6" t="inlineStr" s="1">
        <is>
          <t xml:space="preserve">8.00%</t>
        </is>
      </c>
      <c r="B6" s="4">
        <v>68.0153</v>
      </c>
      <c r="C6" s="4">
        <v>72.987</v>
      </c>
      <c r="D6" s="4">
        <v>76.4813</v>
      </c>
      <c r="E6" s="4">
        <v>81.9977</v>
      </c>
      <c r="F6" s="4">
        <v>85.8612</v>
      </c>
      <c r="G6" s="4">
        <v>96.1772</v>
      </c>
    </row>
    <row r="7">
      <c r="A7" t="inlineStr" s="1">
        <is>
          <t xml:space="preserve">8.75%</t>
        </is>
      </c>
      <c r="B7" s="4">
        <v>60.575</v>
      </c>
      <c r="C7" s="4">
        <v>64.4613</v>
      </c>
      <c r="D7" s="4">
        <v>67.1631</v>
      </c>
      <c r="E7" s="4">
        <v>71.38</v>
      </c>
      <c r="F7" s="4">
        <v>74.2986</v>
      </c>
      <c r="G7" s="4">
        <v>81.9532</v>
      </c>
    </row>
    <row r="8">
      <c r="A8" t="inlineStr" s="1">
        <is>
          <t xml:space="preserve">9.50%</t>
        </is>
      </c>
      <c r="B8" s="4">
        <v>54.7158</v>
      </c>
      <c r="C8" s="4">
        <v>57.7655</v>
      </c>
      <c r="D8" s="4">
        <v>59.8575</v>
      </c>
      <c r="E8" s="4">
        <v>63.0758</v>
      </c>
      <c r="F8" s="4">
        <v>65.2694</v>
      </c>
      <c r="G8" s="4">
        <v>70.8864</v>
      </c>
    </row>
    <row r="9"/>
    <row r="10">
      <c r="A10" t="inlineStr">
        <is>
          <t xml:space="preserve">Bold cells ≥ current price (61.3). The conclusion is dominated by WACC and growth.</t>
        </is>
      </c>
    </row>
  </sheetData>
</worksheet>
</file>