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H. Lundbeck A (HLUN-A.CO)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-0.1848</v>
      </c>
    </row>
    <row r="6">
      <c r="A6" t="inlineStr">
        <is>
          <t xml:space="preserve">No-growth value / share</t>
        </is>
      </c>
      <c r="B6" s="2">
        <v>63.7928</v>
      </c>
    </row>
    <row r="7">
      <c r="A7" t="inlineStr">
        <is>
          <t xml:space="preserve">ROIC</t>
        </is>
      </c>
      <c r="B7" s="3">
        <v>0.1424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6.24</v>
      </c>
    </row>
    <row r="10">
      <c r="A10" t="inlineStr">
        <is>
          <t xml:space="preserve">Economic Profit / EVA</t>
        </is>
      </c>
      <c r="B10" s="2">
        <v>2197.068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5013.1</v>
      </c>
    </row>
    <row r="3">
      <c r="A3" t="inlineStr">
        <is>
          <t xml:space="preserve">ROIC</t>
        </is>
      </c>
      <c r="B3" s="6">
        <v>0.1424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9129.0</v>
      </c>
    </row>
    <row r="8">
      <c r="A8" t="inlineStr">
        <is>
          <t xml:space="preserve">Shares (m)</t>
        </is>
      </c>
      <c r="B8" s="5">
        <v>992.4</v>
      </c>
    </row>
    <row r="9">
      <c r="A9" t="inlineStr">
        <is>
          <t xml:space="preserve">Share price</t>
        </is>
      </c>
      <c r="B9" s="5">
        <v>36.8</v>
      </c>
    </row>
    <row r="10">
      <c r="A10" t="inlineStr">
        <is>
          <t xml:space="preserve">Stage-1 growth g (engine driver)</t>
        </is>
      </c>
      <c r="B10" s="6">
        <v>-0.1848</v>
      </c>
    </row>
    <row r="11"/>
    <row r="12">
      <c r="A12" t="inlineStr">
        <is>
          <t xml:space="preserve">Invested Capital  = NOPAT / ROIC</t>
        </is>
      </c>
      <c r="B12" s="2">
        <f>B2/B3</f>
        <v>35200.4</v>
      </c>
    </row>
    <row r="13">
      <c r="A13" t="inlineStr">
        <is>
          <t xml:space="preserve">Market cap  = price × shares</t>
        </is>
      </c>
      <c r="B13" s="4">
        <f>B9*B8</f>
        <v>36520.32</v>
      </c>
    </row>
    <row r="14">
      <c r="A14" t="inlineStr">
        <is>
          <t xml:space="preserve">Enterprise value  = mcap + net debt</t>
        </is>
      </c>
      <c r="B14" s="4">
        <f>B13+B7</f>
        <v>45649.3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5013.1</v>
      </c>
    </row>
    <row r="4">
      <c r="A4" t="inlineStr">
        <is>
          <t xml:space="preserve">Invested Capital</t>
        </is>
      </c>
      <c r="B4" s="2">
        <f>Inputs!B12</f>
        <v>35200.4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2816.032</v>
      </c>
    </row>
    <row r="7">
      <c r="A7" t="inlineStr">
        <is>
          <t xml:space="preserve">Economic Profit (EVA)  = NOPAT − charge</t>
        </is>
      </c>
      <c r="B7" s="2">
        <f>Inputs!B2-Inputs!B12*Inputs!B4</f>
        <v>2197.068</v>
      </c>
    </row>
    <row r="8">
      <c r="A8" t="inlineStr">
        <is>
          <t xml:space="preserve">ROIC</t>
        </is>
      </c>
      <c r="B8" s="3">
        <f>Inputs!B3</f>
        <v>0.1424</v>
      </c>
    </row>
    <row r="9">
      <c r="A9" t="inlineStr">
        <is>
          <t xml:space="preserve">ROIC − WACC spread</t>
        </is>
      </c>
      <c r="B9" s="3">
        <f>Inputs!B3-Inputs!B4</f>
        <v>0.0624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4086.6791200000007</v>
      </c>
      <c r="C4" s="3">
        <f>Inputs!$B$10/Inputs!$B$3</f>
        <v>0.0</v>
      </c>
      <c r="D4" s="2">
        <f>B4*(1-C4)</f>
        <v>4086.6791200000007</v>
      </c>
      <c r="E4" s="3">
        <f>1/(1+Inputs!$B$4)^A4</f>
        <v>0.9259259259259258</v>
      </c>
      <c r="F4" s="2">
        <f>D4*E4</f>
        <v>3783.9621481481486</v>
      </c>
    </row>
    <row r="5">
      <c r="A5" s="4">
        <v>2.0</v>
      </c>
      <c r="B5" s="2">
        <f>B4*(1+Inputs!$B$10)</f>
        <v>3331.4608186240007</v>
      </c>
      <c r="C5" s="3">
        <f>Inputs!$B$10/Inputs!$B$3</f>
        <v>0.0</v>
      </c>
      <c r="D5" s="2">
        <f>B5*(1-C5)</f>
        <v>3331.4608186240007</v>
      </c>
      <c r="E5" s="3">
        <f>1/(1+Inputs!$B$4)^A5</f>
        <v>0.8573388203017832</v>
      </c>
      <c r="F5" s="2">
        <f>D5*E5</f>
        <v>2856.1906881207137</v>
      </c>
    </row>
    <row r="6">
      <c r="A6" s="4">
        <v>3.0</v>
      </c>
      <c r="B6" s="2">
        <f>B5*(1+Inputs!$B$10)</f>
        <v>2715.8068593422854</v>
      </c>
      <c r="C6" s="3">
        <f>Inputs!$B$10/Inputs!$B$3</f>
        <v>0.0</v>
      </c>
      <c r="D6" s="2">
        <f>B6*(1-C6)</f>
        <v>2715.8068593422854</v>
      </c>
      <c r="E6" s="3">
        <f>1/(1+Inputs!$B$4)^A6</f>
        <v>0.7938322410201696</v>
      </c>
      <c r="F6" s="2">
        <f>D6*E6</f>
        <v>2155.8950453296347</v>
      </c>
    </row>
    <row r="7">
      <c r="A7" s="4">
        <v>4.0</v>
      </c>
      <c r="B7" s="2">
        <f>B6*(1+Inputs!$B$10)</f>
        <v>2213.925751735831</v>
      </c>
      <c r="C7" s="3">
        <f>Inputs!$B$10/Inputs!$B$3</f>
        <v>0.0</v>
      </c>
      <c r="D7" s="2">
        <f>B7*(1-C7)</f>
        <v>2213.925751735831</v>
      </c>
      <c r="E7" s="3">
        <f>1/(1+Inputs!$B$4)^A7</f>
        <v>0.7350298527964533</v>
      </c>
      <c r="F7" s="2">
        <f>D7*E7</f>
        <v>1627.301519400665</v>
      </c>
    </row>
    <row r="8">
      <c r="A8" s="4">
        <v>5.0</v>
      </c>
      <c r="B8" s="2">
        <f>B7*(1+Inputs!$B$10)</f>
        <v>1804.7922728150495</v>
      </c>
      <c r="C8" s="3">
        <f>Inputs!$B$10/Inputs!$B$3</f>
        <v>0.0</v>
      </c>
      <c r="D8" s="2">
        <f>B8*(1-C8)</f>
        <v>1804.7922728150495</v>
      </c>
      <c r="E8" s="3">
        <f>1/(1+Inputs!$B$4)^A8</f>
        <v>0.6805831970337529</v>
      </c>
      <c r="F8" s="2">
        <f>D8*E8</f>
        <v>1228.3112950142795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36.8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-0.1848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0.0824</v>
      </c>
      <c r="D4" s="3">
        <v>0.25</v>
      </c>
      <c r="E4" s="3">
        <v>1.1739</v>
      </c>
    </row>
    <row r="5">
      <c r="A5" t="inlineStr">
        <is>
          <t xml:space="preserve">Base</t>
        </is>
      </c>
      <c r="B5" s="2">
        <v>60.0</v>
      </c>
      <c r="C5" s="3">
        <v>-0.0216</v>
      </c>
      <c r="D5" s="3">
        <v>0.45</v>
      </c>
      <c r="E5" s="3">
        <v>0.6304</v>
      </c>
    </row>
    <row r="6">
      <c r="A6" t="inlineStr">
        <is>
          <t xml:space="preserve">Bear</t>
        </is>
      </c>
      <c r="B6" s="2">
        <v>36.0</v>
      </c>
      <c r="C6" s="3">
        <v>-0.1918</v>
      </c>
      <c r="D6" s="3">
        <v>0.3</v>
      </c>
      <c r="E6" s="3">
        <v>-0.0217</v>
      </c>
    </row>
    <row r="7">
      <c r="A7" t="inlineStr" s="1">
        <is>
          <t xml:space="preserve">E[r] (probability-weighted)</t>
        </is>
      </c>
      <c r="E7" s="3">
        <v>0.5707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89.6856</v>
      </c>
      <c r="C4" s="4">
        <v>99.1542</v>
      </c>
      <c r="D4" s="4">
        <v>105.9227</v>
      </c>
      <c r="E4" s="4">
        <v>116.7946</v>
      </c>
      <c r="F4" s="4">
        <v>124.5424</v>
      </c>
      <c r="G4" s="4">
        <v>145.7627</v>
      </c>
    </row>
    <row r="5">
      <c r="A5" t="inlineStr" s="1">
        <is>
          <t xml:space="preserve">7.25%</t>
        </is>
      </c>
      <c r="B5" s="4">
        <v>74.707</v>
      </c>
      <c r="C5" s="4">
        <v>81.9078</v>
      </c>
      <c r="D5" s="4">
        <v>87.0161</v>
      </c>
      <c r="E5" s="4">
        <v>95.1584</v>
      </c>
      <c r="F5" s="4">
        <v>100.9166</v>
      </c>
      <c r="G5" s="4">
        <v>116.5139</v>
      </c>
    </row>
    <row r="6">
      <c r="A6" t="inlineStr" s="1">
        <is>
          <t xml:space="preserve">8.00%</t>
        </is>
      </c>
      <c r="B6" s="4">
        <v>63.7929</v>
      </c>
      <c r="C6" s="4">
        <v>69.3695</v>
      </c>
      <c r="D6" s="4">
        <v>73.2904</v>
      </c>
      <c r="E6" s="4">
        <v>79.4828</v>
      </c>
      <c r="F6" s="4">
        <v>83.8212</v>
      </c>
      <c r="G6" s="4">
        <v>95.4124</v>
      </c>
    </row>
    <row r="7">
      <c r="A7" t="inlineStr" s="1">
        <is>
          <t xml:space="preserve">8.75%</t>
        </is>
      </c>
      <c r="B7" s="4">
        <v>55.4807</v>
      </c>
      <c r="C7" s="4">
        <v>59.8443</v>
      </c>
      <c r="D7" s="4">
        <v>62.8795</v>
      </c>
      <c r="E7" s="4">
        <v>67.6193</v>
      </c>
      <c r="F7" s="4">
        <v>70.9016</v>
      </c>
      <c r="G7" s="4">
        <v>79.518</v>
      </c>
    </row>
    <row r="8">
      <c r="A8" t="inlineStr" s="1">
        <is>
          <t xml:space="preserve">9.50%</t>
        </is>
      </c>
      <c r="B8" s="4">
        <v>48.935</v>
      </c>
      <c r="C8" s="4">
        <v>52.3634</v>
      </c>
      <c r="D8" s="4">
        <v>54.717</v>
      </c>
      <c r="E8" s="4">
        <v>58.3406</v>
      </c>
      <c r="F8" s="4">
        <v>60.8125</v>
      </c>
      <c r="G8" s="4">
        <v>67.151</v>
      </c>
    </row>
    <row r="9"/>
    <row r="10">
      <c r="A10" t="inlineStr">
        <is>
          <t xml:space="preserve">Bold cells ≥ current price (36.8). The conclusion is dominated by WACC and growth.</t>
        </is>
      </c>
    </row>
  </sheetData>
</worksheet>
</file>