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Höegh Autoliners (HAUTO.OL)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-0.1724</v>
      </c>
    </row>
    <row r="6">
      <c r="A6" t="inlineStr">
        <is>
          <t xml:space="preserve">No-growth value / share</t>
        </is>
      </c>
      <c r="B6" s="2">
        <v>258.6584</v>
      </c>
    </row>
    <row r="7">
      <c r="A7" t="inlineStr">
        <is>
          <t xml:space="preserve">ROIC</t>
        </is>
      </c>
      <c r="B7" s="3">
        <v>0.1931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11.31</v>
      </c>
    </row>
    <row r="10">
      <c r="A10" t="inlineStr">
        <is>
          <t xml:space="preserve">Economic Profit / EVA</t>
        </is>
      </c>
      <c r="B10" s="2">
        <v>2177.308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3717.1</v>
      </c>
    </row>
    <row r="3">
      <c r="A3" t="inlineStr">
        <is>
          <t xml:space="preserve">ROIC</t>
        </is>
      </c>
      <c r="B3" s="6">
        <v>0.1931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6539.6</v>
      </c>
    </row>
    <row r="8">
      <c r="A8" t="inlineStr">
        <is>
          <t xml:space="preserve">Shares (m)</t>
        </is>
      </c>
      <c r="B8" s="5">
        <v>190.769</v>
      </c>
    </row>
    <row r="9">
      <c r="A9" t="inlineStr">
        <is>
          <t xml:space="preserve">Share price</t>
        </is>
      </c>
      <c r="B9" s="5">
        <v>138.2</v>
      </c>
    </row>
    <row r="10">
      <c r="A10" t="inlineStr">
        <is>
          <t xml:space="preserve">Stage-1 growth g (engine driver)</t>
        </is>
      </c>
      <c r="B10" s="6">
        <v>-0.1724</v>
      </c>
    </row>
    <row r="11"/>
    <row r="12">
      <c r="A12" t="inlineStr">
        <is>
          <t xml:space="preserve">Invested Capital  = NOPAT / ROIC</t>
        </is>
      </c>
      <c r="B12" s="2">
        <f>B2/B3</f>
        <v>19247.4</v>
      </c>
    </row>
    <row r="13">
      <c r="A13" t="inlineStr">
        <is>
          <t xml:space="preserve">Market cap  = price × shares</t>
        </is>
      </c>
      <c r="B13" s="4">
        <f>B9*B8</f>
        <v>26364.2758</v>
      </c>
    </row>
    <row r="14">
      <c r="A14" t="inlineStr">
        <is>
          <t xml:space="preserve">Enterprise value  = mcap + net debt</t>
        </is>
      </c>
      <c r="B14" s="4">
        <f>B13+B7</f>
        <v>32903.9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3717.1</v>
      </c>
    </row>
    <row r="4">
      <c r="A4" t="inlineStr">
        <is>
          <t xml:space="preserve">Invested Capital</t>
        </is>
      </c>
      <c r="B4" s="2">
        <f>Inputs!B12</f>
        <v>19247.4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1539.7920000000001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2177.308</v>
      </c>
    </row>
    <row r="8">
      <c r="A8" t="inlineStr">
        <is>
          <t xml:space="preserve">ROIC</t>
        </is>
      </c>
      <c r="B8" s="3">
        <f>Inputs!B3</f>
        <v>0.1931</v>
      </c>
    </row>
    <row r="9">
      <c r="A9" t="inlineStr">
        <is>
          <t xml:space="preserve">ROIC − WACC spread</t>
        </is>
      </c>
      <c r="B9" s="3">
        <f>Inputs!B3-Inputs!B4</f>
        <v>0.11309999999999999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3076.27196</v>
      </c>
      <c r="C4" s="3">
        <f>Inputs!$B$10/Inputs!$B$3</f>
        <v>0.0</v>
      </c>
      <c r="D4" s="2">
        <f>B4*(1-C4)</f>
        <v>3076.27196</v>
      </c>
      <c r="E4" s="3">
        <f>1/(1+Inputs!$B$4)^A4</f>
        <v>0.9259259259259258</v>
      </c>
      <c r="F4" s="2">
        <f>D4*E4</f>
        <v>2848.3999629629625</v>
      </c>
    </row>
    <row r="5">
      <c r="A5" s="4">
        <v>2.0</v>
      </c>
      <c r="B5" s="2">
        <f>B4*(1+Inputs!$B$10)</f>
        <v>2545.922674096</v>
      </c>
      <c r="C5" s="3">
        <f>Inputs!$B$10/Inputs!$B$3</f>
        <v>0.0</v>
      </c>
      <c r="D5" s="2">
        <f>B5*(1-C5)</f>
        <v>2545.922674096</v>
      </c>
      <c r="E5" s="3">
        <f>1/(1+Inputs!$B$4)^A5</f>
        <v>0.8573388203017832</v>
      </c>
      <c r="F5" s="2">
        <f>D5*E5</f>
        <v>2182.7183419890257</v>
      </c>
    </row>
    <row r="6">
      <c r="A6" s="4">
        <v>3.0</v>
      </c>
      <c r="B6" s="2">
        <f>B5*(1+Inputs!$B$10)</f>
        <v>2107.0056050818494</v>
      </c>
      <c r="C6" s="3">
        <f>Inputs!$B$10/Inputs!$B$3</f>
        <v>0.0</v>
      </c>
      <c r="D6" s="2">
        <f>B6*(1-C6)</f>
        <v>2107.0056050818494</v>
      </c>
      <c r="E6" s="3">
        <f>1/(1+Inputs!$B$4)^A6</f>
        <v>0.7938322410201696</v>
      </c>
      <c r="F6" s="2">
        <f>D6*E6</f>
        <v>1672.6089813241829</v>
      </c>
    </row>
    <row r="7">
      <c r="A7" s="4">
        <v>4.0</v>
      </c>
      <c r="B7" s="2">
        <f>B6*(1+Inputs!$B$10)</f>
        <v>1743.7578387657386</v>
      </c>
      <c r="C7" s="3">
        <f>Inputs!$B$10/Inputs!$B$3</f>
        <v>0.0</v>
      </c>
      <c r="D7" s="2">
        <f>B7*(1-C7)</f>
        <v>1743.7578387657386</v>
      </c>
      <c r="E7" s="3">
        <f>1/(1+Inputs!$B$4)^A7</f>
        <v>0.7350298527964533</v>
      </c>
      <c r="F7" s="2">
        <f>D7*E7</f>
        <v>1281.7140675406424</v>
      </c>
    </row>
    <row r="8">
      <c r="A8" s="4">
        <v>5.0</v>
      </c>
      <c r="B8" s="2">
        <f>B7*(1+Inputs!$B$10)</f>
        <v>1443.1339873625252</v>
      </c>
      <c r="C8" s="3">
        <f>Inputs!$B$10/Inputs!$B$3</f>
        <v>0.0</v>
      </c>
      <c r="D8" s="2">
        <f>B8*(1-C8)</f>
        <v>1443.1339873625252</v>
      </c>
      <c r="E8" s="3">
        <f>1/(1+Inputs!$B$4)^A8</f>
        <v>0.6805831970337529</v>
      </c>
      <c r="F8" s="2">
        <f>D8*E8</f>
        <v>982.172742867255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138.2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-0.1724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175.0</v>
      </c>
      <c r="C4" s="3">
        <v>-0.1095</v>
      </c>
      <c r="D4" s="3">
        <v>0.25</v>
      </c>
      <c r="E4" s="3">
        <v>0.2663</v>
      </c>
    </row>
    <row r="5">
      <c r="A5" t="inlineStr">
        <is>
          <t xml:space="preserve">Base</t>
        </is>
      </c>
      <c r="B5" s="2">
        <v>140.0</v>
      </c>
      <c r="C5" s="3">
        <v>-0.1691</v>
      </c>
      <c r="D5" s="3">
        <v>0.45</v>
      </c>
      <c r="E5" s="3">
        <v>0.013</v>
      </c>
    </row>
    <row r="6">
      <c r="A6" t="inlineStr">
        <is>
          <t xml:space="preserve">Bear</t>
        </is>
      </c>
      <c r="B6" s="2">
        <v>95.0</v>
      </c>
      <c r="C6" s="3">
        <v>-0.2675</v>
      </c>
      <c r="D6" s="3">
        <v>0.3</v>
      </c>
      <c r="E6" s="3">
        <v>-0.3126</v>
      </c>
    </row>
    <row r="7">
      <c r="A7" t="inlineStr" s="1">
        <is>
          <t xml:space="preserve">E[r] (probability-weighted)</t>
        </is>
      </c>
      <c r="E7" s="3">
        <v>-0.0213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363.9396</v>
      </c>
      <c r="C4" s="4">
        <v>408.0184</v>
      </c>
      <c r="D4" s="4">
        <v>439.8203</v>
      </c>
      <c r="E4" s="4">
        <v>491.3787</v>
      </c>
      <c r="F4" s="4">
        <v>528.4599</v>
      </c>
      <c r="G4" s="4">
        <v>631.3571</v>
      </c>
    </row>
    <row r="5">
      <c r="A5" t="inlineStr" s="1">
        <is>
          <t xml:space="preserve">7.25%</t>
        </is>
      </c>
      <c r="B5" s="4">
        <v>303.0236</v>
      </c>
      <c r="C5" s="4">
        <v>337.7553</v>
      </c>
      <c r="D5" s="4">
        <v>362.7081</v>
      </c>
      <c r="E5" s="4">
        <v>402.9946</v>
      </c>
      <c r="F5" s="4">
        <v>431.8519</v>
      </c>
      <c r="G5" s="4">
        <v>511.4761</v>
      </c>
    </row>
    <row r="6">
      <c r="A6" t="inlineStr" s="1">
        <is>
          <t xml:space="preserve">8.00%</t>
        </is>
      </c>
      <c r="B6" s="4">
        <v>258.6586</v>
      </c>
      <c r="C6" s="4">
        <v>286.6686</v>
      </c>
      <c r="D6" s="4">
        <v>306.7005</v>
      </c>
      <c r="E6" s="4">
        <v>338.8953</v>
      </c>
      <c r="F6" s="4">
        <v>361.8537</v>
      </c>
      <c r="G6" s="4">
        <v>424.8032</v>
      </c>
    </row>
    <row r="7">
      <c r="A7" t="inlineStr" s="1">
        <is>
          <t xml:space="preserve">8.75%</t>
        </is>
      </c>
      <c r="B7" s="4">
        <v>224.8887</v>
      </c>
      <c r="C7" s="4">
        <v>247.8544</v>
      </c>
      <c r="D7" s="4">
        <v>264.1969</v>
      </c>
      <c r="E7" s="4">
        <v>290.3309</v>
      </c>
      <c r="F7" s="4">
        <v>308.875</v>
      </c>
      <c r="G7" s="4">
        <v>359.3622</v>
      </c>
    </row>
    <row r="8">
      <c r="A8" t="inlineStr" s="1">
        <is>
          <t xml:space="preserve">9.50%</t>
        </is>
      </c>
      <c r="B8" s="4">
        <v>198.3104</v>
      </c>
      <c r="C8" s="4">
        <v>217.3674</v>
      </c>
      <c r="D8" s="4">
        <v>230.8542</v>
      </c>
      <c r="E8" s="4">
        <v>252.3018</v>
      </c>
      <c r="F8" s="4">
        <v>267.4362</v>
      </c>
      <c r="G8" s="4">
        <v>308.3105</v>
      </c>
    </row>
    <row r="9"/>
    <row r="10">
      <c r="A10" t="inlineStr">
        <is>
          <t xml:space="preserve">Bold cells ≥ current price (138.2). The conclusion is dominated by WACC and growth.</t>
        </is>
      </c>
    </row>
  </sheetData>
</worksheet>
</file>