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Hacksaw (HACK.ST)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-0.0629</v>
      </c>
    </row>
    <row r="6">
      <c r="A6" t="inlineStr">
        <is>
          <t xml:space="preserve">No-growth value / share</t>
        </is>
      </c>
      <c r="B6" s="2">
        <v>105.8466</v>
      </c>
    </row>
    <row r="7">
      <c r="A7" t="inlineStr">
        <is>
          <t xml:space="preserve">ROIC</t>
        </is>
      </c>
      <c r="B7" s="3">
        <v>6.105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602.5</v>
      </c>
    </row>
    <row r="10">
      <c r="A10" t="inlineStr">
        <is>
          <t xml:space="preserve">Economic Profit / EVA</t>
        </is>
      </c>
      <c r="B10" s="2">
        <v>1704.268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1726.9</v>
      </c>
    </row>
    <row r="3">
      <c r="A3" t="inlineStr">
        <is>
          <t xml:space="preserve">ROIC</t>
        </is>
      </c>
      <c r="B3" s="6">
        <v>6.105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-1901.8</v>
      </c>
    </row>
    <row r="8">
      <c r="A8" t="inlineStr">
        <is>
          <t xml:space="preserve">Shares (m)</t>
        </is>
      </c>
      <c r="B8" s="5">
        <v>289.196</v>
      </c>
    </row>
    <row r="9">
      <c r="A9" t="inlineStr">
        <is>
          <t xml:space="preserve">Share price</t>
        </is>
      </c>
      <c r="B9" s="5">
        <v>81.2</v>
      </c>
    </row>
    <row r="10">
      <c r="A10" t="inlineStr">
        <is>
          <t xml:space="preserve">Stage-1 growth g (engine driver)</t>
        </is>
      </c>
      <c r="B10" s="6">
        <v>-0.0629</v>
      </c>
    </row>
    <row r="11"/>
    <row r="12">
      <c r="A12" t="inlineStr">
        <is>
          <t xml:space="preserve">Invested Capital  = NOPAT / ROIC</t>
        </is>
      </c>
      <c r="B12" s="2">
        <f>B2/B3</f>
        <v>282.9</v>
      </c>
    </row>
    <row r="13">
      <c r="A13" t="inlineStr">
        <is>
          <t xml:space="preserve">Market cap  = price × shares</t>
        </is>
      </c>
      <c r="B13" s="4">
        <f>B9*B8</f>
        <v>23482.715200000002</v>
      </c>
    </row>
    <row r="14">
      <c r="A14" t="inlineStr">
        <is>
          <t xml:space="preserve">Enterprise value  = mcap + net debt</t>
        </is>
      </c>
      <c r="B14" s="4">
        <f>B13+B7</f>
        <v>21580.9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1726.9</v>
      </c>
    </row>
    <row r="4">
      <c r="A4" t="inlineStr">
        <is>
          <t xml:space="preserve">Invested Capital</t>
        </is>
      </c>
      <c r="B4" s="2">
        <f>Inputs!B12</f>
        <v>282.9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22.631999999999998</v>
      </c>
    </row>
    <row r="7">
      <c r="A7" t="inlineStr">
        <is>
          <t xml:space="preserve">Economic Profit (EVA)  = NOPAT − charge</t>
        </is>
      </c>
      <c r="B7" s="2">
        <f>Inputs!B2-Inputs!B12*Inputs!B4</f>
        <v>1704.268</v>
      </c>
    </row>
    <row r="8">
      <c r="A8" t="inlineStr">
        <is>
          <t xml:space="preserve">ROIC</t>
        </is>
      </c>
      <c r="B8" s="3">
        <f>Inputs!B3</f>
        <v>6.105</v>
      </c>
    </row>
    <row r="9">
      <c r="A9" t="inlineStr">
        <is>
          <t xml:space="preserve">ROIC − WACC spread</t>
        </is>
      </c>
      <c r="B9" s="3">
        <f>Inputs!B3-Inputs!B4</f>
        <v>6.025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1618.2779900000003</v>
      </c>
      <c r="C4" s="3">
        <f>Inputs!$B$10/Inputs!$B$3</f>
        <v>0.0</v>
      </c>
      <c r="D4" s="2">
        <f>B4*(1-C4)</f>
        <v>1618.2779900000003</v>
      </c>
      <c r="E4" s="3">
        <f>1/(1+Inputs!$B$4)^A4</f>
        <v>0.9259259259259258</v>
      </c>
      <c r="F4" s="2">
        <f>D4*E4</f>
        <v>1498.4055462962963</v>
      </c>
    </row>
    <row r="5">
      <c r="A5" s="4">
        <v>2.0</v>
      </c>
      <c r="B5" s="2">
        <f>B4*(1+Inputs!$B$10)</f>
        <v>1516.4883044290004</v>
      </c>
      <c r="C5" s="3">
        <f>Inputs!$B$10/Inputs!$B$3</f>
        <v>0.0</v>
      </c>
      <c r="D5" s="2">
        <f>B5*(1-C5)</f>
        <v>1516.4883044290004</v>
      </c>
      <c r="E5" s="3">
        <f>1/(1+Inputs!$B$4)^A5</f>
        <v>0.8573388203017832</v>
      </c>
      <c r="F5" s="2">
        <f>D5*E5</f>
        <v>1300.1442939206106</v>
      </c>
    </row>
    <row r="6">
      <c r="A6" s="4">
        <v>3.0</v>
      </c>
      <c r="B6" s="2">
        <f>B5*(1+Inputs!$B$10)</f>
        <v>1421.1011900804165</v>
      </c>
      <c r="C6" s="3">
        <f>Inputs!$B$10/Inputs!$B$3</f>
        <v>0.0</v>
      </c>
      <c r="D6" s="2">
        <f>B6*(1-C6)</f>
        <v>1421.1011900804165</v>
      </c>
      <c r="E6" s="3">
        <f>1/(1+Inputs!$B$4)^A6</f>
        <v>0.7938322410201696</v>
      </c>
      <c r="F6" s="2">
        <f>D6*E6</f>
        <v>1128.115942437967</v>
      </c>
    </row>
    <row r="7">
      <c r="A7" s="4">
        <v>4.0</v>
      </c>
      <c r="B7" s="2">
        <f>B6*(1+Inputs!$B$10)</f>
        <v>1331.7139252243583</v>
      </c>
      <c r="C7" s="3">
        <f>Inputs!$B$10/Inputs!$B$3</f>
        <v>0.0</v>
      </c>
      <c r="D7" s="2">
        <f>B7*(1-C7)</f>
        <v>1331.7139252243583</v>
      </c>
      <c r="E7" s="3">
        <f>1/(1+Inputs!$B$4)^A7</f>
        <v>0.7350298527964533</v>
      </c>
      <c r="F7" s="2">
        <f>D7*E7</f>
        <v>978.849490424647</v>
      </c>
    </row>
    <row r="8">
      <c r="A8" s="4">
        <v>5.0</v>
      </c>
      <c r="B8" s="2">
        <f>B7*(1+Inputs!$B$10)</f>
        <v>1247.949119327746</v>
      </c>
      <c r="C8" s="3">
        <f>Inputs!$B$10/Inputs!$B$3</f>
        <v>0.0</v>
      </c>
      <c r="D8" s="2">
        <f>B8*(1-C8)</f>
        <v>1247.949119327746</v>
      </c>
      <c r="E8" s="3">
        <f>1/(1+Inputs!$B$4)^A8</f>
        <v>0.6805831970337529</v>
      </c>
      <c r="F8" s="2">
        <f>D8*E8</f>
        <v>849.3332013675339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81.2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-0.0629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150.0</v>
      </c>
      <c r="C4" s="3">
        <v>0.0853</v>
      </c>
      <c r="D4" s="3">
        <v>0.35</v>
      </c>
      <c r="E4" s="3">
        <v>0.8473</v>
      </c>
    </row>
    <row r="5">
      <c r="A5" t="inlineStr">
        <is>
          <t xml:space="preserve">Base</t>
        </is>
      </c>
      <c r="B5" s="2">
        <v>105.0</v>
      </c>
      <c r="C5" s="3">
        <v>-0.0019</v>
      </c>
      <c r="D5" s="3">
        <v>0.45</v>
      </c>
      <c r="E5" s="3">
        <v>0.2931</v>
      </c>
    </row>
    <row r="6">
      <c r="A6" t="inlineStr">
        <is>
          <t xml:space="preserve">Bear</t>
        </is>
      </c>
      <c r="B6" s="2">
        <v>60.0</v>
      </c>
      <c r="C6" s="3">
        <v>-0.1333</v>
      </c>
      <c r="D6" s="3">
        <v>0.2</v>
      </c>
      <c r="E6" s="3">
        <v>-0.2611</v>
      </c>
    </row>
    <row r="7">
      <c r="A7" t="inlineStr" s="1">
        <is>
          <t xml:space="preserve">E[r] (probability-weighted)</t>
        </is>
      </c>
      <c r="E7" s="3">
        <v>0.3762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142.6179</v>
      </c>
      <c r="C4" s="4">
        <v>162.4245</v>
      </c>
      <c r="D4" s="4">
        <v>176.917</v>
      </c>
      <c r="E4" s="4">
        <v>200.7389</v>
      </c>
      <c r="F4" s="4">
        <v>218.101</v>
      </c>
      <c r="G4" s="4">
        <v>267.177</v>
      </c>
    </row>
    <row r="5">
      <c r="A5" t="inlineStr" s="1">
        <is>
          <t xml:space="preserve">7.25%</t>
        </is>
      </c>
      <c r="B5" s="4">
        <v>121.332</v>
      </c>
      <c r="C5" s="4">
        <v>137.7745</v>
      </c>
      <c r="D5" s="4">
        <v>149.7967</v>
      </c>
      <c r="E5" s="4">
        <v>169.5445</v>
      </c>
      <c r="F5" s="4">
        <v>183.9283</v>
      </c>
      <c r="G5" s="4">
        <v>224.5523</v>
      </c>
    </row>
    <row r="6">
      <c r="A6" t="inlineStr" s="1">
        <is>
          <t xml:space="preserve">8.00%</t>
        </is>
      </c>
      <c r="B6" s="4">
        <v>105.8466</v>
      </c>
      <c r="C6" s="4">
        <v>119.8482</v>
      </c>
      <c r="D6" s="4">
        <v>130.0783</v>
      </c>
      <c r="E6" s="4">
        <v>146.871</v>
      </c>
      <c r="F6" s="4">
        <v>159.0947</v>
      </c>
      <c r="G6" s="4">
        <v>193.5897</v>
      </c>
    </row>
    <row r="7">
      <c r="A7" t="inlineStr" s="1">
        <is>
          <t xml:space="preserve">8.75%</t>
        </is>
      </c>
      <c r="B7" s="4">
        <v>94.0737</v>
      </c>
      <c r="C7" s="4">
        <v>106.2252</v>
      </c>
      <c r="D7" s="4">
        <v>115.097</v>
      </c>
      <c r="E7" s="4">
        <v>129.6504</v>
      </c>
      <c r="F7" s="4">
        <v>140.2375</v>
      </c>
      <c r="G7" s="4">
        <v>170.0898</v>
      </c>
    </row>
    <row r="8">
      <c r="A8" t="inlineStr" s="1">
        <is>
          <t xml:space="preserve">9.50%</t>
        </is>
      </c>
      <c r="B8" s="4">
        <v>84.8202</v>
      </c>
      <c r="C8" s="4">
        <v>95.5221</v>
      </c>
      <c r="D8" s="4">
        <v>103.33</v>
      </c>
      <c r="E8" s="4">
        <v>116.1296</v>
      </c>
      <c r="F8" s="4">
        <v>125.4352</v>
      </c>
      <c r="G8" s="4">
        <v>151.6527</v>
      </c>
    </row>
    <row r="9"/>
    <row r="10">
      <c r="A10" t="inlineStr">
        <is>
          <t xml:space="preserve">Bold cells ≥ current price (81.2). The conclusion is dominated by WACC and growth.</t>
        </is>
      </c>
    </row>
  </sheetData>
</worksheet>
</file>