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General Oceans (GENO.OL)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-0.0146</v>
      </c>
    </row>
    <row r="6">
      <c r="A6" t="inlineStr">
        <is>
          <t xml:space="preserve">No-growth value / share</t>
        </is>
      </c>
      <c r="B6" s="2">
        <v>23.4719</v>
      </c>
    </row>
    <row r="7">
      <c r="A7" t="inlineStr">
        <is>
          <t xml:space="preserve">ROIC</t>
        </is>
      </c>
      <c r="B7" s="3">
        <v>0.536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45.6</v>
      </c>
    </row>
    <row r="10">
      <c r="A10" t="inlineStr">
        <is>
          <t xml:space="preserve">Economic Profit / EVA</t>
        </is>
      </c>
      <c r="B10" s="2">
        <v>164.788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193.7</v>
      </c>
    </row>
    <row r="3">
      <c r="A3" t="inlineStr">
        <is>
          <t xml:space="preserve">ROIC</t>
        </is>
      </c>
      <c r="B3" s="6">
        <v>0.536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-760.2</v>
      </c>
    </row>
    <row r="8">
      <c r="A8" t="inlineStr">
        <is>
          <t xml:space="preserve">Shares (m)</t>
        </is>
      </c>
      <c r="B8" s="5">
        <v>165.1252</v>
      </c>
    </row>
    <row r="9">
      <c r="A9" t="inlineStr">
        <is>
          <t xml:space="preserve">Share price</t>
        </is>
      </c>
      <c r="B9" s="5">
        <v>22.4</v>
      </c>
    </row>
    <row r="10">
      <c r="A10" t="inlineStr">
        <is>
          <t xml:space="preserve">Stage-1 growth g (engine driver)</t>
        </is>
      </c>
      <c r="B10" s="6">
        <v>-0.0146</v>
      </c>
    </row>
    <row r="11"/>
    <row r="12">
      <c r="A12" t="inlineStr">
        <is>
          <t xml:space="preserve">Invested Capital  = NOPAT / ROIC</t>
        </is>
      </c>
      <c r="B12" s="2">
        <f>B2/B3</f>
        <v>361.4</v>
      </c>
    </row>
    <row r="13">
      <c r="A13" t="inlineStr">
        <is>
          <t xml:space="preserve">Market cap  = price × shares</t>
        </is>
      </c>
      <c r="B13" s="4">
        <f>B9*B8</f>
        <v>3698.80448</v>
      </c>
    </row>
    <row r="14">
      <c r="A14" t="inlineStr">
        <is>
          <t xml:space="preserve">Enterprise value  = mcap + net debt</t>
        </is>
      </c>
      <c r="B14" s="4">
        <f>B13+B7</f>
        <v>2938.6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193.7</v>
      </c>
    </row>
    <row r="4">
      <c r="A4" t="inlineStr">
        <is>
          <t xml:space="preserve">Invested Capital</t>
        </is>
      </c>
      <c r="B4" s="2">
        <f>Inputs!B12</f>
        <v>361.4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28.912</v>
      </c>
    </row>
    <row r="7">
      <c r="A7" t="inlineStr">
        <is>
          <t xml:space="preserve">Economic Profit (EVA)  = NOPAT − charge</t>
        </is>
      </c>
      <c r="B7" s="2">
        <f>Inputs!B2-Inputs!B12*Inputs!B4</f>
        <v>164.78799999999998</v>
      </c>
    </row>
    <row r="8">
      <c r="A8" t="inlineStr">
        <is>
          <t xml:space="preserve">ROIC</t>
        </is>
      </c>
      <c r="B8" s="3">
        <f>Inputs!B3</f>
        <v>0.536</v>
      </c>
    </row>
    <row r="9">
      <c r="A9" t="inlineStr">
        <is>
          <t xml:space="preserve">ROIC − WACC spread</t>
        </is>
      </c>
      <c r="B9" s="3">
        <f>Inputs!B3-Inputs!B4</f>
        <v>0.456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190.87198</v>
      </c>
      <c r="C4" s="3">
        <f>Inputs!$B$10/Inputs!$B$3</f>
        <v>0.0</v>
      </c>
      <c r="D4" s="2">
        <f>B4*(1-C4)</f>
        <v>190.87198</v>
      </c>
      <c r="E4" s="3">
        <f>1/(1+Inputs!$B$4)^A4</f>
        <v>0.9259259259259258</v>
      </c>
      <c r="F4" s="2">
        <f>D4*E4</f>
        <v>176.7333148148148</v>
      </c>
    </row>
    <row r="5">
      <c r="A5" s="4">
        <v>2.0</v>
      </c>
      <c r="B5" s="2">
        <f>B4*(1+Inputs!$B$10)</f>
        <v>188.08524909200003</v>
      </c>
      <c r="C5" s="3">
        <f>Inputs!$B$10/Inputs!$B$3</f>
        <v>0.0</v>
      </c>
      <c r="D5" s="2">
        <f>B5*(1-C5)</f>
        <v>188.08524909200003</v>
      </c>
      <c r="E5" s="3">
        <f>1/(1+Inputs!$B$4)^A5</f>
        <v>0.8573388203017832</v>
      </c>
      <c r="F5" s="2">
        <f>D5*E5</f>
        <v>161.25278557270235</v>
      </c>
    </row>
    <row r="6">
      <c r="A6" s="4">
        <v>3.0</v>
      </c>
      <c r="B6" s="2">
        <f>B5*(1+Inputs!$B$10)</f>
        <v>185.33920445525683</v>
      </c>
      <c r="C6" s="3">
        <f>Inputs!$B$10/Inputs!$B$3</f>
        <v>0.0</v>
      </c>
      <c r="D6" s="2">
        <f>B6*(1-C6)</f>
        <v>185.33920445525683</v>
      </c>
      <c r="E6" s="3">
        <f>1/(1+Inputs!$B$4)^A6</f>
        <v>0.7938322410201696</v>
      </c>
      <c r="F6" s="2">
        <f>D6*E6</f>
        <v>147.12823602161194</v>
      </c>
    </row>
    <row r="7">
      <c r="A7" s="4">
        <v>4.0</v>
      </c>
      <c r="B7" s="2">
        <f>B6*(1+Inputs!$B$10)</f>
        <v>182.6332520702101</v>
      </c>
      <c r="C7" s="3">
        <f>Inputs!$B$10/Inputs!$B$3</f>
        <v>0.0</v>
      </c>
      <c r="D7" s="2">
        <f>B7*(1-C7)</f>
        <v>182.6332520702101</v>
      </c>
      <c r="E7" s="3">
        <f>1/(1+Inputs!$B$4)^A7</f>
        <v>0.7350298527964533</v>
      </c>
      <c r="F7" s="2">
        <f>D7*E7</f>
        <v>134.24089238490407</v>
      </c>
    </row>
    <row r="8">
      <c r="A8" s="4">
        <v>5.0</v>
      </c>
      <c r="B8" s="2">
        <f>B7*(1+Inputs!$B$10)</f>
        <v>179.96680658998503</v>
      </c>
      <c r="C8" s="3">
        <f>Inputs!$B$10/Inputs!$B$3</f>
        <v>0.0</v>
      </c>
      <c r="D8" s="2">
        <f>B8*(1-C8)</f>
        <v>179.96680658998503</v>
      </c>
      <c r="E8" s="3">
        <f>1/(1+Inputs!$B$4)^A8</f>
        <v>0.6805831970337529</v>
      </c>
      <c r="F8" s="2">
        <f>D8*E8</f>
        <v>122.48238458896708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22.4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-0.0146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38.0</v>
      </c>
      <c r="C4" s="3">
        <v>0.148</v>
      </c>
      <c r="D4" s="3">
        <v>0.35</v>
      </c>
      <c r="E4" s="3">
        <v>0.6964</v>
      </c>
    </row>
    <row r="5">
      <c r="A5" t="inlineStr">
        <is>
          <t xml:space="preserve">Base</t>
        </is>
      </c>
      <c r="B5" s="2">
        <v>27.0</v>
      </c>
      <c r="C5" s="3">
        <v>0.0433</v>
      </c>
      <c r="D5" s="3">
        <v>0.45</v>
      </c>
      <c r="E5" s="3">
        <v>0.2054</v>
      </c>
    </row>
    <row r="6">
      <c r="A6" t="inlineStr">
        <is>
          <t xml:space="preserve">Bear</t>
        </is>
      </c>
      <c r="B6" s="2">
        <v>18.0</v>
      </c>
      <c r="C6" s="3">
        <v>-0.0841</v>
      </c>
      <c r="D6" s="3">
        <v>0.2</v>
      </c>
      <c r="E6" s="3">
        <v>-0.1964</v>
      </c>
    </row>
    <row r="7">
      <c r="A7" t="inlineStr" s="1">
        <is>
          <t xml:space="preserve">E[r] (probability-weighted)</t>
        </is>
      </c>
      <c r="E7" s="3">
        <v>0.2969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30.3951</v>
      </c>
      <c r="C4" s="4">
        <v>33.8661</v>
      </c>
      <c r="D4" s="4">
        <v>36.3967</v>
      </c>
      <c r="E4" s="4">
        <v>40.5416</v>
      </c>
      <c r="F4" s="4">
        <v>43.5524</v>
      </c>
      <c r="G4" s="4">
        <v>52.0237</v>
      </c>
    </row>
    <row r="5">
      <c r="A5" t="inlineStr" s="1">
        <is>
          <t xml:space="preserve">7.25%</t>
        </is>
      </c>
      <c r="B5" s="4">
        <v>26.388</v>
      </c>
      <c r="C5" s="4">
        <v>29.2315</v>
      </c>
      <c r="D5" s="4">
        <v>31.3015</v>
      </c>
      <c r="E5" s="4">
        <v>34.6875</v>
      </c>
      <c r="F5" s="4">
        <v>37.1438</v>
      </c>
      <c r="G5" s="4">
        <v>44.0427</v>
      </c>
    </row>
    <row r="6">
      <c r="A6" t="inlineStr" s="1">
        <is>
          <t xml:space="preserve">8.00%</t>
        </is>
      </c>
      <c r="B6" s="4">
        <v>23.4719</v>
      </c>
      <c r="C6" s="4">
        <v>25.8613</v>
      </c>
      <c r="D6" s="4">
        <v>27.5982</v>
      </c>
      <c r="E6" s="4">
        <v>30.4353</v>
      </c>
      <c r="F6" s="4">
        <v>32.4908</v>
      </c>
      <c r="G6" s="4">
        <v>38.2536</v>
      </c>
    </row>
    <row r="7">
      <c r="A7" t="inlineStr" s="1">
        <is>
          <t xml:space="preserve">8.75%</t>
        </is>
      </c>
      <c r="B7" s="4">
        <v>21.2541</v>
      </c>
      <c r="C7" s="4">
        <v>23.3003</v>
      </c>
      <c r="D7" s="4">
        <v>24.7856</v>
      </c>
      <c r="E7" s="4">
        <v>27.2083</v>
      </c>
      <c r="F7" s="4">
        <v>28.9611</v>
      </c>
      <c r="G7" s="4">
        <v>33.8668</v>
      </c>
    </row>
    <row r="8">
      <c r="A8" t="inlineStr" s="1">
        <is>
          <t xml:space="preserve">9.50%</t>
        </is>
      </c>
      <c r="B8" s="4">
        <v>19.5102</v>
      </c>
      <c r="C8" s="4">
        <v>21.2884</v>
      </c>
      <c r="D8" s="4">
        <v>22.5773</v>
      </c>
      <c r="E8" s="4">
        <v>24.6766</v>
      </c>
      <c r="F8" s="4">
        <v>26.1935</v>
      </c>
      <c r="G8" s="4">
        <v>30.431</v>
      </c>
    </row>
    <row r="9"/>
    <row r="10">
      <c r="A10" t="inlineStr">
        <is>
          <t xml:space="preserve">Bold cells ≥ current price (22.4). The conclusion is dominated by WACC and growth.</t>
        </is>
      </c>
    </row>
  </sheetData>
</worksheet>
</file>