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Dedicare (DEDI.ST)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-0.1959</v>
      </c>
    </row>
    <row r="6">
      <c r="A6" t="inlineStr">
        <is>
          <t xml:space="preserve">No-growth value / share</t>
        </is>
      </c>
      <c r="B6" s="2">
        <v>66.5928</v>
      </c>
    </row>
    <row r="7">
      <c r="A7" t="inlineStr">
        <is>
          <t xml:space="preserve">ROIC</t>
        </is>
      </c>
      <c r="B7" s="3">
        <v>0.1516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7.16</v>
      </c>
    </row>
    <row r="10">
      <c r="A10" t="inlineStr">
        <is>
          <t xml:space="preserve">Economic Profit / EVA</t>
        </is>
      </c>
      <c r="B10" s="2">
        <v>16.876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35.7</v>
      </c>
    </row>
    <row r="3">
      <c r="A3" t="inlineStr">
        <is>
          <t xml:space="preserve">ROIC</t>
        </is>
      </c>
      <c r="B3" s="6">
        <v>0.1516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-116.6</v>
      </c>
    </row>
    <row r="8">
      <c r="A8" t="inlineStr">
        <is>
          <t xml:space="preserve">Shares (m)</t>
        </is>
      </c>
      <c r="B8" s="5">
        <v>9.5626</v>
      </c>
    </row>
    <row r="9">
      <c r="A9" t="inlineStr">
        <is>
          <t xml:space="preserve">Share price</t>
        </is>
      </c>
      <c r="B9" s="5">
        <v>44.7</v>
      </c>
    </row>
    <row r="10">
      <c r="A10" t="inlineStr">
        <is>
          <t xml:space="preserve">Stage-1 growth g (engine driver)</t>
        </is>
      </c>
      <c r="B10" s="6">
        <v>-0.1959</v>
      </c>
    </row>
    <row r="11"/>
    <row r="12">
      <c r="A12" t="inlineStr">
        <is>
          <t xml:space="preserve">Invested Capital  = NOPAT / ROIC</t>
        </is>
      </c>
      <c r="B12" s="2">
        <f>B2/B3</f>
        <v>235.3</v>
      </c>
    </row>
    <row r="13">
      <c r="A13" t="inlineStr">
        <is>
          <t xml:space="preserve">Market cap  = price × shares</t>
        </is>
      </c>
      <c r="B13" s="4">
        <f>B9*B8</f>
        <v>427.44822</v>
      </c>
    </row>
    <row r="14">
      <c r="A14" t="inlineStr">
        <is>
          <t xml:space="preserve">Enterprise value  = mcap + net debt</t>
        </is>
      </c>
      <c r="B14" s="4">
        <f>B13+B7</f>
        <v>310.8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35.7</v>
      </c>
    </row>
    <row r="4">
      <c r="A4" t="inlineStr">
        <is>
          <t xml:space="preserve">Invested Capital</t>
        </is>
      </c>
      <c r="B4" s="2">
        <f>Inputs!B12</f>
        <v>235.3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18.824</v>
      </c>
    </row>
    <row r="7">
      <c r="A7" t="inlineStr">
        <is>
          <t xml:space="preserve">Economic Profit (EVA)  = NOPAT − charge</t>
        </is>
      </c>
      <c r="B7" s="2">
        <f>Inputs!B2-Inputs!B12*Inputs!B4</f>
        <v>16.876</v>
      </c>
    </row>
    <row r="8">
      <c r="A8" t="inlineStr">
        <is>
          <t xml:space="preserve">ROIC</t>
        </is>
      </c>
      <c r="B8" s="3">
        <f>Inputs!B3</f>
        <v>0.1516</v>
      </c>
    </row>
    <row r="9">
      <c r="A9" t="inlineStr">
        <is>
          <t xml:space="preserve">ROIC − WACC spread</t>
        </is>
      </c>
      <c r="B9" s="3">
        <f>Inputs!B3-Inputs!B4</f>
        <v>0.07160000000000001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28.706370000000003</v>
      </c>
      <c r="C4" s="3">
        <f>Inputs!$B$10/Inputs!$B$3</f>
        <v>0.0</v>
      </c>
      <c r="D4" s="2">
        <f>B4*(1-C4)</f>
        <v>28.706370000000003</v>
      </c>
      <c r="E4" s="3">
        <f>1/(1+Inputs!$B$4)^A4</f>
        <v>0.9259259259259258</v>
      </c>
      <c r="F4" s="2">
        <f>D4*E4</f>
        <v>26.57997222222222</v>
      </c>
    </row>
    <row r="5">
      <c r="A5" s="4">
        <v>2.0</v>
      </c>
      <c r="B5" s="2">
        <f>B4*(1+Inputs!$B$10)</f>
        <v>23.082792117000004</v>
      </c>
      <c r="C5" s="3">
        <f>Inputs!$B$10/Inputs!$B$3</f>
        <v>0.0</v>
      </c>
      <c r="D5" s="2">
        <f>B5*(1-C5)</f>
        <v>23.082792117000004</v>
      </c>
      <c r="E5" s="3">
        <f>1/(1+Inputs!$B$4)^A5</f>
        <v>0.8573388203017832</v>
      </c>
      <c r="F5" s="2">
        <f>D5*E5</f>
        <v>19.789773762860083</v>
      </c>
    </row>
    <row r="6">
      <c r="A6" s="4">
        <v>3.0</v>
      </c>
      <c r="B6" s="2">
        <f>B5*(1+Inputs!$B$10)</f>
        <v>18.560873141279703</v>
      </c>
      <c r="C6" s="3">
        <f>Inputs!$B$10/Inputs!$B$3</f>
        <v>0.0</v>
      </c>
      <c r="D6" s="2">
        <f>B6*(1-C6)</f>
        <v>18.560873141279703</v>
      </c>
      <c r="E6" s="3">
        <f>1/(1+Inputs!$B$4)^A6</f>
        <v>0.7938322410201696</v>
      </c>
      <c r="F6" s="2">
        <f>D6*E6</f>
        <v>14.734219521033141</v>
      </c>
    </row>
    <row r="7">
      <c r="A7" s="4">
        <v>4.0</v>
      </c>
      <c r="B7" s="2">
        <f>B6*(1+Inputs!$B$10)</f>
        <v>14.92479809290301</v>
      </c>
      <c r="C7" s="3">
        <f>Inputs!$B$10/Inputs!$B$3</f>
        <v>0.0</v>
      </c>
      <c r="D7" s="2">
        <f>B7*(1-C7)</f>
        <v>14.92479809290301</v>
      </c>
      <c r="E7" s="3">
        <f>1/(1+Inputs!$B$4)^A7</f>
        <v>0.7350298527964533</v>
      </c>
      <c r="F7" s="2">
        <f>D7*E7</f>
        <v>10.970172145243286</v>
      </c>
    </row>
    <row r="8">
      <c r="A8" s="4">
        <v>5.0</v>
      </c>
      <c r="B8" s="2">
        <f>B7*(1+Inputs!$B$10)</f>
        <v>12.001030146503311</v>
      </c>
      <c r="C8" s="3">
        <f>Inputs!$B$10/Inputs!$B$3</f>
        <v>0.0</v>
      </c>
      <c r="D8" s="2">
        <f>B8*(1-C8)</f>
        <v>12.001030146503311</v>
      </c>
      <c r="E8" s="3">
        <f>1/(1+Inputs!$B$4)^A8</f>
        <v>0.6805831970337529</v>
      </c>
      <c r="F8" s="2">
        <f>D8*E8</f>
        <v>8.167699464805672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44.7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-0.1959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72.0</v>
      </c>
      <c r="C4" s="3">
        <v>0.0362</v>
      </c>
      <c r="D4" s="3">
        <v>0.3</v>
      </c>
      <c r="E4" s="3">
        <v>0.6107</v>
      </c>
    </row>
    <row r="5">
      <c r="A5" t="inlineStr">
        <is>
          <t xml:space="preserve">Base</t>
        </is>
      </c>
      <c r="B5" s="2">
        <v>58.0</v>
      </c>
      <c r="C5" s="3">
        <v>-0.066</v>
      </c>
      <c r="D5" s="3">
        <v>0.45</v>
      </c>
      <c r="E5" s="3">
        <v>0.2975</v>
      </c>
    </row>
    <row r="6">
      <c r="A6" t="inlineStr">
        <is>
          <t xml:space="preserve">Bear</t>
        </is>
      </c>
      <c r="B6" s="2">
        <v>42.0</v>
      </c>
      <c r="C6" s="3">
        <v>-0.2292</v>
      </c>
      <c r="D6" s="3">
        <v>0.25</v>
      </c>
      <c r="E6" s="3">
        <v>-0.0604</v>
      </c>
    </row>
    <row r="7">
      <c r="A7" t="inlineStr" s="1">
        <is>
          <t xml:space="preserve">E[r] (probability-weighted)</t>
        </is>
      </c>
      <c r="E7" s="3">
        <v>0.302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86.0176</v>
      </c>
      <c r="C4" s="4">
        <v>93.3501</v>
      </c>
      <c r="D4" s="4">
        <v>98.6044</v>
      </c>
      <c r="E4" s="4">
        <v>107.0654</v>
      </c>
      <c r="F4" s="4">
        <v>113.1101</v>
      </c>
      <c r="G4" s="4">
        <v>129.725</v>
      </c>
    </row>
    <row r="5">
      <c r="A5" t="inlineStr" s="1">
        <is>
          <t xml:space="preserve">7.25%</t>
        </is>
      </c>
      <c r="B5" s="4">
        <v>74.8087</v>
      </c>
      <c r="C5" s="4">
        <v>80.4385</v>
      </c>
      <c r="D5" s="4">
        <v>84.4462</v>
      </c>
      <c r="E5" s="4">
        <v>90.857</v>
      </c>
      <c r="F5" s="4">
        <v>95.407</v>
      </c>
      <c r="G5" s="4">
        <v>107.796</v>
      </c>
    </row>
    <row r="6">
      <c r="A6" t="inlineStr" s="1">
        <is>
          <t xml:space="preserve">8.00%</t>
        </is>
      </c>
      <c r="B6" s="4">
        <v>66.6423</v>
      </c>
      <c r="C6" s="4">
        <v>71.0515</v>
      </c>
      <c r="D6" s="4">
        <v>74.1666</v>
      </c>
      <c r="E6" s="4">
        <v>79.111</v>
      </c>
      <c r="F6" s="4">
        <v>82.593</v>
      </c>
      <c r="G6" s="4">
        <v>91.9671</v>
      </c>
    </row>
    <row r="7">
      <c r="A7" t="inlineStr" s="1">
        <is>
          <t xml:space="preserve">8.75%</t>
        </is>
      </c>
      <c r="B7" s="4">
        <v>60.4235</v>
      </c>
      <c r="C7" s="4">
        <v>63.9201</v>
      </c>
      <c r="D7" s="4">
        <v>66.3685</v>
      </c>
      <c r="E7" s="4">
        <v>70.2191</v>
      </c>
      <c r="F7" s="4">
        <v>72.9055</v>
      </c>
      <c r="G7" s="4">
        <v>80.0374</v>
      </c>
    </row>
    <row r="8">
      <c r="A8" t="inlineStr" s="1">
        <is>
          <t xml:space="preserve">9.50%</t>
        </is>
      </c>
      <c r="B8" s="4">
        <v>55.527</v>
      </c>
      <c r="C8" s="4">
        <v>58.3191</v>
      </c>
      <c r="D8" s="4">
        <v>60.2537</v>
      </c>
      <c r="E8" s="4">
        <v>63.2626</v>
      </c>
      <c r="F8" s="4">
        <v>65.3375</v>
      </c>
      <c r="G8" s="4">
        <v>70.7493</v>
      </c>
    </row>
    <row r="9"/>
    <row r="10">
      <c r="A10" t="inlineStr">
        <is>
          <t xml:space="preserve">Bold cells ≥ current price (44.7). The conclusion is dominated by WACC and growth.</t>
        </is>
      </c>
    </row>
  </sheetData>
</worksheet>
</file>